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44"/>
  </bookViews>
  <sheets>
    <sheet name="Per Decreto" sheetId="20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0" l="1"/>
  <c r="I14" i="20" l="1"/>
  <c r="G14" i="20"/>
  <c r="L12" i="20"/>
  <c r="L13" i="20"/>
  <c r="L11" i="20"/>
  <c r="L14" i="20" s="1"/>
  <c r="L15" i="20" s="1"/>
  <c r="K12" i="20"/>
  <c r="K11" i="20"/>
  <c r="K14" i="20" s="1"/>
  <c r="K15" i="20" s="1"/>
  <c r="J12" i="20"/>
  <c r="J11" i="20"/>
  <c r="H14" i="20" l="1"/>
</calcChain>
</file>

<file path=xl/sharedStrings.xml><?xml version="1.0" encoding="utf-8"?>
<sst xmlns="http://schemas.openxmlformats.org/spreadsheetml/2006/main" count="30" uniqueCount="28">
  <si>
    <t>Spesa ammessa</t>
  </si>
  <si>
    <t>Spesa richiesta</t>
  </si>
  <si>
    <t>Contributo concesso</t>
  </si>
  <si>
    <t>Quota Stato cap. 2160320021</t>
  </si>
  <si>
    <t>Quota UE cap. 2160320022</t>
  </si>
  <si>
    <t>Quota Regione cap. 2160320016</t>
  </si>
  <si>
    <t>TOTALI</t>
  </si>
  <si>
    <t>Codice pratica</t>
  </si>
  <si>
    <t>Denominazione ditta</t>
  </si>
  <si>
    <t>Punteggio</t>
  </si>
  <si>
    <t>CF/P.IVA</t>
  </si>
  <si>
    <t>Sede legale</t>
  </si>
  <si>
    <t>Totali capitolo</t>
  </si>
  <si>
    <t>1.38-2017-01-MA</t>
  </si>
  <si>
    <t xml:space="preserve"> FRANCESCO CIARROCCHI</t>
  </si>
  <si>
    <t xml:space="preserve"> RICCI NAZZARENO</t>
  </si>
  <si>
    <t>NAVAL PESCA srl</t>
  </si>
  <si>
    <t>CRRFNC68T08G920N/01573610449</t>
  </si>
  <si>
    <t>Via G Mazzini n°35 Pedaso (FM) 63827</t>
  </si>
  <si>
    <t>RCCNZR64L07H769D/02230220440</t>
  </si>
  <si>
    <t>via Adriatica Nord, n. 23, Cupra Marittima, AP, 63064</t>
  </si>
  <si>
    <t>Via Piave, 50 Martinsicuro, TE, 64014</t>
  </si>
  <si>
    <t>ALLEGATO 1 QUADRO ECONOMICO RIEPILOGATIVO Misura 1.38</t>
  </si>
  <si>
    <t>Progetti ammessi e finanziati</t>
  </si>
  <si>
    <t>00901600676</t>
  </si>
  <si>
    <t>€ 13.171,92</t>
  </si>
  <si>
    <t xml:space="preserve"> € 26.193,92</t>
  </si>
  <si>
    <t>€ 26.193,92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</si>
</sst>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\-&quot;€&quot;\ #,##0.00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7" fontId="5" fillId="0" borderId="2" xfId="0" applyNumberFormat="1" applyFont="1" applyFill="1" applyBorder="1" applyAlignment="1">
      <alignment horizontal="right" vertical="center"/>
    </xf>
    <xf numFmtId="7" fontId="5" fillId="0" borderId="2" xfId="0" applyNumberFormat="1" applyFont="1" applyBorder="1" applyAlignment="1">
      <alignment horizontal="right" vertical="center"/>
    </xf>
    <xf numFmtId="7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7" fontId="5" fillId="2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7" fontId="4" fillId="0" borderId="2" xfId="0" applyNumberFormat="1" applyFont="1" applyBorder="1" applyAlignment="1">
      <alignment horizontal="right" vertical="center"/>
    </xf>
    <xf numFmtId="7" fontId="4" fillId="0" borderId="4" xfId="0" applyNumberFormat="1" applyFont="1" applyBorder="1" applyAlignment="1">
      <alignment horizontal="right" vertical="center"/>
    </xf>
    <xf numFmtId="7" fontId="0" fillId="0" borderId="0" xfId="0" applyNumberFormat="1"/>
    <xf numFmtId="0" fontId="3" fillId="0" borderId="0" xfId="0" applyFont="1"/>
    <xf numFmtId="49" fontId="5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257063</xdr:colOff>
      <xdr:row>3</xdr:row>
      <xdr:rowOff>165735</xdr:rowOff>
    </xdr:to>
    <xdr:pic>
      <xdr:nvPicPr>
        <xdr:cNvPr id="2" name="Immagine 1" descr="C:\Users\matteo_cuicchi.REGIONEMARCHE\Desktop\Pesca\loghi\logo_regionemarch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235" y="190500"/>
          <a:ext cx="1489710" cy="5467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336176</xdr:colOff>
      <xdr:row>0</xdr:row>
      <xdr:rowOff>179294</xdr:rowOff>
    </xdr:from>
    <xdr:to>
      <xdr:col>4</xdr:col>
      <xdr:colOff>198343</xdr:colOff>
      <xdr:row>3</xdr:row>
      <xdr:rowOff>150084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79058" y="179294"/>
          <a:ext cx="2876550" cy="5422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it-IT" sz="12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Tahoma" panose="020B0604030504040204" pitchFamily="34" charset="0"/>
            </a:rPr>
            <a:t>GIUNTA REGIONE MARCHE</a:t>
          </a:r>
          <a:endParaRPr lang="it-I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900" b="1" cap="small">
              <a:effectLst/>
              <a:latin typeface="Calibri" panose="020F0502020204030204" pitchFamily="34" charset="0"/>
              <a:ea typeface="Times New Roman" panose="02020603050405020304" pitchFamily="18" charset="0"/>
              <a:cs typeface="Tahoma" panose="020B0604030504040204" pitchFamily="34" charset="0"/>
            </a:rPr>
            <a:t>Servizio Attività Produttive, Lavoro e Istruzione</a:t>
          </a:r>
          <a:endParaRPr lang="it-I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1000" b="1" cap="small">
              <a:effectLst/>
              <a:latin typeface="Calibri" panose="020F0502020204030204" pitchFamily="34" charset="0"/>
              <a:ea typeface="Times New Roman" panose="02020603050405020304" pitchFamily="18" charset="0"/>
              <a:cs typeface="Tahoma" panose="020B0604030504040204" pitchFamily="34" charset="0"/>
            </a:rPr>
            <a:t>P.F. Economia Ittica</a:t>
          </a:r>
          <a:endParaRPr lang="it-I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t-IT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0"/>
  <sheetViews>
    <sheetView tabSelected="1" zoomScaleNormal="100" workbookViewId="0">
      <selection activeCell="F12" sqref="F12"/>
    </sheetView>
  </sheetViews>
  <sheetFormatPr defaultRowHeight="15" x14ac:dyDescent="0.25"/>
  <cols>
    <col min="2" max="2" width="18.42578125" customWidth="1"/>
    <col min="3" max="3" width="24.42578125" customWidth="1"/>
    <col min="4" max="4" width="14.85546875" customWidth="1"/>
    <col min="5" max="5" width="29.42578125" bestFit="1" customWidth="1"/>
    <col min="6" max="6" width="30.7109375" customWidth="1"/>
    <col min="7" max="9" width="15.7109375" customWidth="1"/>
    <col min="10" max="10" width="15.5703125" customWidth="1"/>
    <col min="11" max="11" width="17.7109375" customWidth="1"/>
    <col min="12" max="12" width="14.5703125" bestFit="1" customWidth="1"/>
    <col min="13" max="13" width="10.5703125" bestFit="1" customWidth="1"/>
  </cols>
  <sheetData>
    <row r="7" spans="2:13" x14ac:dyDescent="0.25">
      <c r="B7" s="34" t="s">
        <v>22</v>
      </c>
      <c r="C7" s="34"/>
      <c r="D7" s="34"/>
      <c r="E7" s="28" t="s">
        <v>23</v>
      </c>
    </row>
    <row r="9" spans="2:13" ht="37.5" customHeight="1" x14ac:dyDescent="0.25">
      <c r="B9" s="37" t="s">
        <v>7</v>
      </c>
      <c r="C9" s="37" t="s">
        <v>8</v>
      </c>
      <c r="D9" s="37" t="s">
        <v>9</v>
      </c>
      <c r="E9" s="37" t="s">
        <v>10</v>
      </c>
      <c r="F9" s="37" t="s">
        <v>11</v>
      </c>
      <c r="G9" s="35" t="s">
        <v>1</v>
      </c>
      <c r="H9" s="35" t="s">
        <v>0</v>
      </c>
      <c r="I9" s="35" t="s">
        <v>2</v>
      </c>
      <c r="J9" s="23" t="s">
        <v>4</v>
      </c>
      <c r="K9" s="24" t="s">
        <v>3</v>
      </c>
      <c r="L9" s="24" t="s">
        <v>5</v>
      </c>
    </row>
    <row r="10" spans="2:13" ht="15" customHeight="1" x14ac:dyDescent="0.25">
      <c r="B10" s="37"/>
      <c r="C10" s="37"/>
      <c r="D10" s="37"/>
      <c r="E10" s="37"/>
      <c r="F10" s="37"/>
      <c r="G10" s="36"/>
      <c r="H10" s="36"/>
      <c r="I10" s="36"/>
      <c r="J10" s="15">
        <v>2018</v>
      </c>
      <c r="K10" s="15">
        <v>2018</v>
      </c>
      <c r="L10" s="15">
        <v>2018</v>
      </c>
    </row>
    <row r="11" spans="2:13" ht="26.1" customHeight="1" x14ac:dyDescent="0.25">
      <c r="B11" s="6" t="s">
        <v>13</v>
      </c>
      <c r="C11" s="7" t="s">
        <v>14</v>
      </c>
      <c r="D11" s="14">
        <v>1.68</v>
      </c>
      <c r="E11" s="8" t="s">
        <v>17</v>
      </c>
      <c r="F11" s="9" t="s">
        <v>18</v>
      </c>
      <c r="G11" s="10">
        <v>22400</v>
      </c>
      <c r="H11" s="10">
        <v>22400</v>
      </c>
      <c r="I11" s="10">
        <v>17920</v>
      </c>
      <c r="J11" s="11">
        <f>I11*50%</f>
        <v>8960</v>
      </c>
      <c r="K11" s="11">
        <f>I11*35%</f>
        <v>6272</v>
      </c>
      <c r="L11" s="11">
        <f>I11*15%</f>
        <v>2688</v>
      </c>
      <c r="M11" s="27"/>
    </row>
    <row r="12" spans="2:13" ht="26.1" customHeight="1" x14ac:dyDescent="0.25">
      <c r="B12" s="16" t="s">
        <v>13</v>
      </c>
      <c r="C12" s="17" t="s">
        <v>15</v>
      </c>
      <c r="D12" s="18">
        <v>1.72</v>
      </c>
      <c r="E12" s="19" t="s">
        <v>19</v>
      </c>
      <c r="F12" s="20" t="s">
        <v>20</v>
      </c>
      <c r="G12" s="21">
        <v>10155</v>
      </c>
      <c r="H12" s="21">
        <v>10155</v>
      </c>
      <c r="I12" s="21">
        <v>8124</v>
      </c>
      <c r="J12" s="21">
        <f t="shared" ref="J12" si="0">I12*50%</f>
        <v>4062</v>
      </c>
      <c r="K12" s="21">
        <f t="shared" ref="K12" si="1">I12*35%</f>
        <v>2843.3999999999996</v>
      </c>
      <c r="L12" s="21">
        <f t="shared" ref="L12:L13" si="2">I12*15%</f>
        <v>1218.5999999999999</v>
      </c>
      <c r="M12" s="27"/>
    </row>
    <row r="13" spans="2:13" ht="26.1" customHeight="1" x14ac:dyDescent="0.25">
      <c r="B13" s="6" t="s">
        <v>13</v>
      </c>
      <c r="C13" s="22" t="s">
        <v>16</v>
      </c>
      <c r="D13" s="14">
        <v>1.88</v>
      </c>
      <c r="E13" s="8" t="s">
        <v>24</v>
      </c>
      <c r="F13" s="9" t="s">
        <v>21</v>
      </c>
      <c r="G13" s="10">
        <v>52687.7</v>
      </c>
      <c r="H13" s="10">
        <v>52687.7</v>
      </c>
      <c r="I13" s="10">
        <v>26343.85</v>
      </c>
      <c r="J13" s="29" t="s">
        <v>25</v>
      </c>
      <c r="K13" s="11">
        <f>I13*35%</f>
        <v>9220.347499999998</v>
      </c>
      <c r="L13" s="11">
        <f t="shared" si="2"/>
        <v>3951.5774999999994</v>
      </c>
      <c r="M13" s="27"/>
    </row>
    <row r="14" spans="2:13" ht="15.75" x14ac:dyDescent="0.25">
      <c r="B14" s="2"/>
      <c r="C14" s="2"/>
      <c r="D14" s="1"/>
      <c r="E14" s="3"/>
      <c r="F14" s="4" t="s">
        <v>6</v>
      </c>
      <c r="G14" s="12">
        <f>SUM(G11:G13)</f>
        <v>85242.7</v>
      </c>
      <c r="H14" s="12">
        <f>SUM(H11:H13)</f>
        <v>85242.7</v>
      </c>
      <c r="I14" s="12">
        <f>SUM(I11:I13)</f>
        <v>52387.85</v>
      </c>
      <c r="J14" s="30" t="s">
        <v>26</v>
      </c>
      <c r="K14" s="25">
        <f t="shared" ref="K14:L14" si="3">SUM(K11:K13)</f>
        <v>18335.747499999998</v>
      </c>
      <c r="L14" s="25">
        <f t="shared" si="3"/>
        <v>7858.1774999999998</v>
      </c>
      <c r="M14" s="27"/>
    </row>
    <row r="15" spans="2:13" ht="15.75" x14ac:dyDescent="0.25">
      <c r="F15" s="5"/>
      <c r="G15" s="13"/>
      <c r="H15" s="32" t="s">
        <v>12</v>
      </c>
      <c r="I15" s="33"/>
      <c r="J15" s="31" t="s">
        <v>27</v>
      </c>
      <c r="K15" s="26">
        <f>K14</f>
        <v>18335.747499999998</v>
      </c>
      <c r="L15" s="26">
        <f>L14</f>
        <v>7858.1774999999998</v>
      </c>
    </row>
    <row r="16" spans="2:13" x14ac:dyDescent="0.25">
      <c r="G16" s="27"/>
      <c r="H16" s="27"/>
      <c r="I16" s="27"/>
    </row>
    <row r="20" spans="11:11" x14ac:dyDescent="0.25">
      <c r="K20" s="27"/>
    </row>
  </sheetData>
  <mergeCells count="10">
    <mergeCell ref="H15:I15"/>
    <mergeCell ref="B7:D7"/>
    <mergeCell ref="I9:I10"/>
    <mergeCell ref="G9:G10"/>
    <mergeCell ref="H9:H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Decreto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2018-07-02T08:57:03Z</dcterms:modified>
</cp:coreProperties>
</file>