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_galeazzi\Desktop\"/>
    </mc:Choice>
  </mc:AlternateContent>
  <xr:revisionPtr revIDLastSave="0" documentId="8_{94D918CD-8BAF-45DA-AD8A-5B7B8E985257}" xr6:coauthVersionLast="47" xr6:coauthVersionMax="47" xr10:uidLastSave="{00000000-0000-0000-0000-000000000000}"/>
  <bookViews>
    <workbookView xWindow="1545" yWindow="990" windowWidth="27105" windowHeight="11430"/>
  </bookViews>
  <sheets>
    <sheet name="Dettaglio_Domande_Pagabili_AGE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8" i="1" l="1"/>
  <c r="N8" i="1"/>
  <c r="M8" i="1"/>
  <c r="J8" i="1"/>
  <c r="O7" i="1"/>
  <c r="N7" i="1"/>
  <c r="M7" i="1"/>
  <c r="J7" i="1"/>
  <c r="O6" i="1"/>
  <c r="N6" i="1"/>
  <c r="M6" i="1"/>
  <c r="J6" i="1"/>
  <c r="O5" i="1"/>
  <c r="N5" i="1"/>
  <c r="M5" i="1"/>
  <c r="J5" i="1"/>
  <c r="O4" i="1"/>
  <c r="N4" i="1"/>
  <c r="M4" i="1"/>
  <c r="J4" i="1"/>
</calcChain>
</file>

<file path=xl/sharedStrings.xml><?xml version="1.0" encoding="utf-8"?>
<sst xmlns="http://schemas.openxmlformats.org/spreadsheetml/2006/main" count="101" uniqueCount="53">
  <si>
    <t>Domande in Liquidazione Decreto 3</t>
  </si>
  <si>
    <t>Organismo Pagatore</t>
  </si>
  <si>
    <t>Gruppo Interventi</t>
  </si>
  <si>
    <t>Regione</t>
  </si>
  <si>
    <t>Caa Nazionale Presentazione Domanda</t>
  </si>
  <si>
    <t>Ufficio Caa Presentazione Domanda</t>
  </si>
  <si>
    <t>Caa Nazionale detentore del fascicolo dell'azienda</t>
  </si>
  <si>
    <t>Ufficio Caa detentore del fascicolo dell'azienda</t>
  </si>
  <si>
    <t>Ente</t>
  </si>
  <si>
    <t>Campagna</t>
  </si>
  <si>
    <t>Codice Domanda</t>
  </si>
  <si>
    <t>Domanda Campione (Si/No)</t>
  </si>
  <si>
    <t>Tipologia Programmazione</t>
  </si>
  <si>
    <t>Misura PSR 2014-2020</t>
  </si>
  <si>
    <t>Intervento</t>
  </si>
  <si>
    <t>Cuaa</t>
  </si>
  <si>
    <t>Denominazione</t>
  </si>
  <si>
    <t>Protocollo Elenco</t>
  </si>
  <si>
    <t>Data Autorizzazione OP Elenco</t>
  </si>
  <si>
    <t>Stato Della Domanda</t>
  </si>
  <si>
    <t>Tipologia di Pagamento</t>
  </si>
  <si>
    <t>Tipologia di Finanziamento</t>
  </si>
  <si>
    <t>Importo Totale in Elenco</t>
  </si>
  <si>
    <t>Importo in Elenco (Quota FEASR)</t>
  </si>
  <si>
    <t>Importo in Elenco (Quota Nazionale)</t>
  </si>
  <si>
    <t>Importo in Elenco (Quota Regionale)</t>
  </si>
  <si>
    <t>AGEA</t>
  </si>
  <si>
    <t>Interventi FEASR NOSIGC</t>
  </si>
  <si>
    <t>MARCHE</t>
  </si>
  <si>
    <t>IN PROPRIO</t>
  </si>
  <si>
    <t>CAA COLDIRETTI S.R.L.</t>
  </si>
  <si>
    <t>CAA Coldiretti - MACERATA - 017</t>
  </si>
  <si>
    <t>SERV. DEC. AGRICOLTURA E ALIMENTAZIONE - PESARO</t>
  </si>
  <si>
    <t>SI</t>
  </si>
  <si>
    <t>PSP Programmazione 2023/2027</t>
  </si>
  <si>
    <t>AMICUCCI SILVIA</t>
  </si>
  <si>
    <t>AGEA.ASR.2025.0606760</t>
  </si>
  <si>
    <t>In Liquidazione</t>
  </si>
  <si>
    <t>SAL</t>
  </si>
  <si>
    <t>Co-Finanziato</t>
  </si>
  <si>
    <t>CAA UNICAA</t>
  </si>
  <si>
    <t>CAA UNICAA - ASCOLI PICENO - 004</t>
  </si>
  <si>
    <t>NO</t>
  </si>
  <si>
    <t>SIMONETTI GUIDO</t>
  </si>
  <si>
    <t>CAA Coldiretti - PESARO E URBINO - 013</t>
  </si>
  <si>
    <t>FARALDO ENRICO</t>
  </si>
  <si>
    <t>CAA CIA</t>
  </si>
  <si>
    <t>CAA CIA - ANCONA - 002</t>
  </si>
  <si>
    <t>DELLA ROSSA LORENZO</t>
  </si>
  <si>
    <t>ABRUZZO</t>
  </si>
  <si>
    <t>SER. TERRITORIALE PER L'AGRICOLTURA ABRUZZO SUD</t>
  </si>
  <si>
    <t>CONSORZIO TUTELA VINI D'ABRUZZO</t>
  </si>
  <si>
    <t>AGEA.ASR.2025.0689246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</si>
</sst>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Font="1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wrapText="1"/>
    </xf>
    <xf numFmtId="14" fontId="19" fillId="0" borderId="10" xfId="0" applyNumberFormat="1" applyFont="1" applyBorder="1" applyAlignment="1">
      <alignment wrapText="1"/>
    </xf>
    <xf numFmtId="4" fontId="19" fillId="0" borderId="10" xfId="0" applyNumberFormat="1" applyFont="1" applyBorder="1" applyAlignment="1">
      <alignment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showGridLines="0" tabSelected="1" workbookViewId="0">
      <selection sqref="A1:Y1"/>
    </sheetView>
  </sheetViews>
  <sheetFormatPr defaultRowHeight="15" x14ac:dyDescent="0.25"/>
  <cols>
    <col min="1" max="1" width="15.5703125" style="1" bestFit="1" customWidth="1"/>
    <col min="2" max="2" width="20" style="1" bestFit="1" customWidth="1"/>
    <col min="3" max="3" width="8" style="1" bestFit="1" customWidth="1"/>
    <col min="4" max="4" width="29.140625" style="1" bestFit="1" customWidth="1"/>
    <col min="5" max="5" width="26.85546875" style="1" bestFit="1" customWidth="1"/>
    <col min="6" max="6" width="36.5703125" style="1" bestFit="1" customWidth="1"/>
    <col min="7" max="7" width="34.85546875" style="1" bestFit="1" customWidth="1"/>
    <col min="8" max="8" width="36.5703125" style="1" bestFit="1" customWidth="1"/>
    <col min="9" max="9" width="8.42578125" style="1" bestFit="1" customWidth="1"/>
    <col min="10" max="10" width="12.85546875" style="1" bestFit="1" customWidth="1"/>
    <col min="11" max="11" width="21.140625" style="1" bestFit="1" customWidth="1"/>
    <col min="12" max="12" width="25.5703125" style="1" bestFit="1" customWidth="1"/>
    <col min="13" max="13" width="17" style="1" bestFit="1" customWidth="1"/>
    <col min="14" max="14" width="8.28515625" style="1" bestFit="1" customWidth="1"/>
    <col min="15" max="15" width="4.42578125" style="1" bestFit="1" customWidth="1"/>
    <col min="16" max="16" width="28.85546875" style="1" bestFit="1" customWidth="1"/>
    <col min="17" max="17" width="18.85546875" style="1" bestFit="1" customWidth="1"/>
    <col min="18" max="18" width="23" style="1" bestFit="1" customWidth="1"/>
    <col min="19" max="19" width="16.28515625" style="1" bestFit="1" customWidth="1"/>
    <col min="20" max="20" width="17.85546875" style="1" bestFit="1" customWidth="1"/>
    <col min="21" max="21" width="20.28515625" style="1" bestFit="1" customWidth="1"/>
    <col min="22" max="22" width="18.42578125" style="1" bestFit="1" customWidth="1"/>
    <col min="23" max="23" width="24.5703125" style="1" bestFit="1" customWidth="1"/>
    <col min="24" max="25" width="27.140625" style="1" bestFit="1" customWidth="1"/>
    <col min="26" max="16384" width="9.140625" style="1"/>
  </cols>
  <sheetData>
    <row r="1" spans="1:25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8"/>
    </row>
    <row r="2" spans="1:25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8"/>
    </row>
    <row r="3" spans="1:25" ht="24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</row>
    <row r="4" spans="1:25" ht="24.75" x14ac:dyDescent="0.25">
      <c r="A4" s="3" t="s">
        <v>26</v>
      </c>
      <c r="B4" s="3" t="s">
        <v>27</v>
      </c>
      <c r="C4" s="3" t="s">
        <v>28</v>
      </c>
      <c r="D4" s="3" t="s">
        <v>29</v>
      </c>
      <c r="E4" s="3" t="s">
        <v>29</v>
      </c>
      <c r="F4" s="3" t="s">
        <v>30</v>
      </c>
      <c r="G4" s="3" t="s">
        <v>31</v>
      </c>
      <c r="H4" s="3" t="s">
        <v>32</v>
      </c>
      <c r="I4" s="3">
        <v>2023</v>
      </c>
      <c r="J4" s="3" t="str">
        <f>CONCATENATE("54850005767")</f>
        <v>54850005767</v>
      </c>
      <c r="K4" s="3" t="s">
        <v>33</v>
      </c>
      <c r="L4" s="3" t="s">
        <v>34</v>
      </c>
      <c r="M4" s="3" t="str">
        <f>CONCATENATE("")</f>
        <v/>
      </c>
      <c r="N4" s="3" t="str">
        <f>CONCATENATE("SRE01")</f>
        <v>SRE01</v>
      </c>
      <c r="O4" s="3" t="str">
        <f>CONCATENATE("MCCSLV86T50D542I")</f>
        <v>MCCSLV86T50D542I</v>
      </c>
      <c r="P4" s="3" t="s">
        <v>35</v>
      </c>
      <c r="Q4" s="3" t="s">
        <v>36</v>
      </c>
      <c r="R4" s="4">
        <v>45816</v>
      </c>
      <c r="S4" s="3" t="s">
        <v>37</v>
      </c>
      <c r="T4" s="3" t="s">
        <v>38</v>
      </c>
      <c r="U4" s="3" t="s">
        <v>39</v>
      </c>
      <c r="V4" s="5">
        <v>35000</v>
      </c>
      <c r="W4" s="5">
        <v>14875</v>
      </c>
      <c r="X4" s="5">
        <v>14087.5</v>
      </c>
      <c r="Y4" s="5">
        <v>6037.5</v>
      </c>
    </row>
    <row r="5" spans="1:25" ht="24.75" x14ac:dyDescent="0.25">
      <c r="A5" s="3" t="s">
        <v>26</v>
      </c>
      <c r="B5" s="3" t="s">
        <v>27</v>
      </c>
      <c r="C5" s="3" t="s">
        <v>28</v>
      </c>
      <c r="D5" s="3" t="s">
        <v>29</v>
      </c>
      <c r="E5" s="3" t="s">
        <v>29</v>
      </c>
      <c r="F5" s="3" t="s">
        <v>40</v>
      </c>
      <c r="G5" s="3" t="s">
        <v>41</v>
      </c>
      <c r="H5" s="3" t="s">
        <v>32</v>
      </c>
      <c r="I5" s="3">
        <v>2023</v>
      </c>
      <c r="J5" s="3" t="str">
        <f>CONCATENATE("54850006393")</f>
        <v>54850006393</v>
      </c>
      <c r="K5" s="3" t="s">
        <v>42</v>
      </c>
      <c r="L5" s="3" t="s">
        <v>34</v>
      </c>
      <c r="M5" s="3" t="str">
        <f>CONCATENATE("")</f>
        <v/>
      </c>
      <c r="N5" s="3" t="str">
        <f>CONCATENATE("SRE01")</f>
        <v>SRE01</v>
      </c>
      <c r="O5" s="3" t="str">
        <f>CONCATENATE("SMNGDU88T05H769A")</f>
        <v>SMNGDU88T05H769A</v>
      </c>
      <c r="P5" s="3" t="s">
        <v>43</v>
      </c>
      <c r="Q5" s="3" t="s">
        <v>36</v>
      </c>
      <c r="R5" s="4">
        <v>45816</v>
      </c>
      <c r="S5" s="3" t="s">
        <v>37</v>
      </c>
      <c r="T5" s="3" t="s">
        <v>38</v>
      </c>
      <c r="U5" s="3" t="s">
        <v>39</v>
      </c>
      <c r="V5" s="5">
        <v>24500</v>
      </c>
      <c r="W5" s="5">
        <v>10412.5</v>
      </c>
      <c r="X5" s="5">
        <v>9861.25</v>
      </c>
      <c r="Y5" s="5">
        <v>4226.25</v>
      </c>
    </row>
    <row r="6" spans="1:25" ht="24.75" x14ac:dyDescent="0.25">
      <c r="A6" s="3" t="s">
        <v>26</v>
      </c>
      <c r="B6" s="3" t="s">
        <v>27</v>
      </c>
      <c r="C6" s="3" t="s">
        <v>28</v>
      </c>
      <c r="D6" s="3" t="s">
        <v>29</v>
      </c>
      <c r="E6" s="3" t="s">
        <v>29</v>
      </c>
      <c r="F6" s="3" t="s">
        <v>30</v>
      </c>
      <c r="G6" s="3" t="s">
        <v>44</v>
      </c>
      <c r="H6" s="3" t="s">
        <v>32</v>
      </c>
      <c r="I6" s="3">
        <v>2023</v>
      </c>
      <c r="J6" s="3" t="str">
        <f>CONCATENATE("54850006435")</f>
        <v>54850006435</v>
      </c>
      <c r="K6" s="3" t="s">
        <v>42</v>
      </c>
      <c r="L6" s="3" t="s">
        <v>34</v>
      </c>
      <c r="M6" s="3" t="str">
        <f>CONCATENATE("")</f>
        <v/>
      </c>
      <c r="N6" s="3" t="str">
        <f>CONCATENATE("SRE01")</f>
        <v>SRE01</v>
      </c>
      <c r="O6" s="3" t="str">
        <f>CONCATENATE("FRLNRC84L21I234H")</f>
        <v>FRLNRC84L21I234H</v>
      </c>
      <c r="P6" s="3" t="s">
        <v>45</v>
      </c>
      <c r="Q6" s="3" t="s">
        <v>36</v>
      </c>
      <c r="R6" s="4">
        <v>45816</v>
      </c>
      <c r="S6" s="3" t="s">
        <v>37</v>
      </c>
      <c r="T6" s="3" t="s">
        <v>38</v>
      </c>
      <c r="U6" s="3" t="s">
        <v>39</v>
      </c>
      <c r="V6" s="5">
        <v>35000</v>
      </c>
      <c r="W6" s="5">
        <v>14875</v>
      </c>
      <c r="X6" s="5">
        <v>14087.5</v>
      </c>
      <c r="Y6" s="5">
        <v>6037.5</v>
      </c>
    </row>
    <row r="7" spans="1:25" ht="24.75" x14ac:dyDescent="0.25">
      <c r="A7" s="3" t="s">
        <v>26</v>
      </c>
      <c r="B7" s="3" t="s">
        <v>27</v>
      </c>
      <c r="C7" s="3" t="s">
        <v>28</v>
      </c>
      <c r="D7" s="3" t="s">
        <v>29</v>
      </c>
      <c r="E7" s="3" t="s">
        <v>29</v>
      </c>
      <c r="F7" s="3" t="s">
        <v>46</v>
      </c>
      <c r="G7" s="3" t="s">
        <v>47</v>
      </c>
      <c r="H7" s="3" t="s">
        <v>32</v>
      </c>
      <c r="I7" s="3">
        <v>2023</v>
      </c>
      <c r="J7" s="3" t="str">
        <f>CONCATENATE("54850006450")</f>
        <v>54850006450</v>
      </c>
      <c r="K7" s="3" t="s">
        <v>42</v>
      </c>
      <c r="L7" s="3" t="s">
        <v>34</v>
      </c>
      <c r="M7" s="3" t="str">
        <f>CONCATENATE("")</f>
        <v/>
      </c>
      <c r="N7" s="3" t="str">
        <f>CONCATENATE("SRE01")</f>
        <v>SRE01</v>
      </c>
      <c r="O7" s="3" t="str">
        <f>CONCATENATE("DLLLNZ03E13G157X")</f>
        <v>DLLLNZ03E13G157X</v>
      </c>
      <c r="P7" s="3" t="s">
        <v>48</v>
      </c>
      <c r="Q7" s="3" t="s">
        <v>36</v>
      </c>
      <c r="R7" s="4">
        <v>45816</v>
      </c>
      <c r="S7" s="3" t="s">
        <v>37</v>
      </c>
      <c r="T7" s="3" t="s">
        <v>38</v>
      </c>
      <c r="U7" s="3" t="s">
        <v>39</v>
      </c>
      <c r="V7" s="5">
        <v>24500</v>
      </c>
      <c r="W7" s="5">
        <v>10412.5</v>
      </c>
      <c r="X7" s="5">
        <v>9861.25</v>
      </c>
      <c r="Y7" s="5">
        <v>4226.25</v>
      </c>
    </row>
    <row r="8" spans="1:25" ht="24.75" x14ac:dyDescent="0.25">
      <c r="A8" s="3" t="s">
        <v>26</v>
      </c>
      <c r="B8" s="3" t="s">
        <v>27</v>
      </c>
      <c r="C8" s="3" t="s">
        <v>49</v>
      </c>
      <c r="D8" s="3" t="s">
        <v>29</v>
      </c>
      <c r="E8" s="3" t="s">
        <v>29</v>
      </c>
      <c r="F8" s="3" t="s">
        <v>29</v>
      </c>
      <c r="G8" s="3" t="s">
        <v>29</v>
      </c>
      <c r="H8" s="3" t="s">
        <v>50</v>
      </c>
      <c r="I8" s="3">
        <v>2023</v>
      </c>
      <c r="J8" s="3" t="str">
        <f>CONCATENATE("54850000727")</f>
        <v>54850000727</v>
      </c>
      <c r="K8" s="3" t="s">
        <v>33</v>
      </c>
      <c r="L8" s="3" t="s">
        <v>34</v>
      </c>
      <c r="M8" s="3" t="str">
        <f>CONCATENATE("")</f>
        <v/>
      </c>
      <c r="N8" s="3" t="str">
        <f>CONCATENATE("SRG10")</f>
        <v>SRG10</v>
      </c>
      <c r="O8" s="3" t="str">
        <f>CONCATENATE("91007620692")</f>
        <v>91007620692</v>
      </c>
      <c r="P8" s="3" t="s">
        <v>51</v>
      </c>
      <c r="Q8" s="3" t="s">
        <v>52</v>
      </c>
      <c r="R8" s="4">
        <v>45816</v>
      </c>
      <c r="S8" s="3" t="s">
        <v>37</v>
      </c>
      <c r="T8" s="3" t="s">
        <v>38</v>
      </c>
      <c r="U8" s="3" t="s">
        <v>39</v>
      </c>
      <c r="V8" s="5">
        <v>799259.12</v>
      </c>
      <c r="W8" s="5">
        <v>339685.13</v>
      </c>
      <c r="X8" s="5">
        <v>321701.8</v>
      </c>
      <c r="Y8" s="5">
        <v>137872.19</v>
      </c>
    </row>
  </sheetData>
  <mergeCells count="2">
    <mergeCell ref="A1:Y1"/>
    <mergeCell ref="A2:Y2"/>
  </mergeCells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Dettaglio_Domande_Pagabili_AGEA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Galeazzi</dc:creator>
  <cp:lastModifiedBy>Marco Galeazzi</cp:lastModifiedBy>
  <dcterms:created xsi:type="dcterms:W3CDTF">2025-06-16T15:09:13Z</dcterms:created>
  <dcterms:modified xsi:type="dcterms:W3CDTF">2025-06-16T15:09:13Z</dcterms:modified>
</cp:coreProperties>
</file>