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agov-my.sharepoint.com/personal/a_graux_agea_gov_it/Documents/Desktop/protocollo settembre/"/>
    </mc:Choice>
  </mc:AlternateContent>
  <xr:revisionPtr revIDLastSave="0" documentId="8_{A5A3CCE2-6F73-4541-A698-AE115E745EF1}" xr6:coauthVersionLast="45" xr6:coauthVersionMax="45" xr10:uidLastSave="{00000000-0000-0000-0000-000000000000}"/>
  <bookViews>
    <workbookView xWindow="-103" yWindow="-103" windowWidth="16663" windowHeight="8863" xr2:uid="{1CE50AA6-1A18-43A7-9BF0-DE63831DBF68}"/>
  </bookViews>
  <sheets>
    <sheet name="MARCH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9" i="1" l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<sst xmlns="http://schemas.openxmlformats.org/spreadsheetml/2006/main" count="268" uniqueCount="71">
  <si>
    <t>Dettaglio Domande Pagabili Decreto 706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</si>
  <si>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</si>
  <si>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</si>
  <si>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</si>
  <si>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</si>
  <si>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</si>
  <si>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</si>
  <si>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</si>
  <si>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</si>
  <si>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</si>
  <si>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</si>
  <si>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</si>
  <si>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</si>
  <si>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</si>
  <si>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</si>
  <si>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Tipologia Elenco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</si>
  <si>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</si>
  <si>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</si>
  <si>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</si>
  <si>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</si>
  <si>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</si>
  <si>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</si>
  <si>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Tipologia di Strumento Finanziario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</si>
  <si>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</si>
  <si>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</si>
  <si>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</si>
  <si>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</si>
  <si>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</si>
  <si>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</si>
  <si>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Strutturali</t>
  </si>
  <si>
    <t>MARCHE</t>
  </si>
  <si>
    <t>SERV. DEC. AGRICOLTURA E ALIM. -ASCOLI PICENO</t>
  </si>
  <si>
    <t>CAA CIA srl</t>
  </si>
  <si>
    <t>CAA CIA - ASCOLI PICENO - 001</t>
  </si>
  <si>
    <t>NO</t>
  </si>
  <si>
    <t>PSR 2014/2022</t>
  </si>
  <si>
    <t>ACCIARRI SOCIETA' AGRICOLA S.R.L.</t>
  </si>
  <si>
    <t>Ordinario</t>
  </si>
  <si>
    <t>AGEA.ASR.2024.1201234</t>
  </si>
  <si>
    <t>In Liquidazione</t>
  </si>
  <si>
    <t>Saldo</t>
  </si>
  <si>
    <t>Co-Finanziato</t>
  </si>
  <si>
    <t>IN PROPRIO</t>
  </si>
  <si>
    <t>COMUNE DI FABRIANO</t>
  </si>
  <si>
    <t>AGEA.ASR.2024.1201235</t>
  </si>
  <si>
    <t>AGEA.ASR.2024.1201232</t>
  </si>
  <si>
    <t>GEMINIANI PIO</t>
  </si>
  <si>
    <t>AGEA.ASR.2024.1188966</t>
  </si>
  <si>
    <t>BANJO SAS DI BIGI GIOVANNA &amp; CO.</t>
  </si>
  <si>
    <t>AGEA.ASR.2024.1201217</t>
  </si>
  <si>
    <t>SERV. DEC. AGRICOLTURA E ALIMENTAZIONE - ANCONA</t>
  </si>
  <si>
    <t>CAA Liberi Professionisti srl</t>
  </si>
  <si>
    <t>CAA Liberi Prof.- PESARO E URBINO - 001</t>
  </si>
  <si>
    <t>SI</t>
  </si>
  <si>
    <t>IMPRONTA VERDE SOCIETA' AGRICOLA A RESPONSABILITA' LIMITATA</t>
  </si>
  <si>
    <t>AGEA.ASR.2024.1193766</t>
  </si>
  <si>
    <t>SERV. DEC. AGRICOLTURA E ALIM. - MACERATA</t>
  </si>
  <si>
    <t>UNIONE MONTANA DEI MONTI AZZURRI</t>
  </si>
  <si>
    <t>AGEA.ASR.2024.1193765</t>
  </si>
  <si>
    <t>LEBEL MARCO</t>
  </si>
  <si>
    <t>AGEA.ASR.2024.1201243</t>
  </si>
  <si>
    <t>PICENO S. C. A R. L.</t>
  </si>
  <si>
    <t>AGEA.ASR.2024.1206865</t>
  </si>
  <si>
    <t>SAL</t>
  </si>
  <si>
    <t>COMUNE DI MONTECAROTTO</t>
  </si>
  <si>
    <t>AGEA.ASR.2024.1201239</t>
  </si>
  <si>
    <t>SERV. DEC. AGRICOLTURA E ALIMENTAZIONE - PESARO</t>
  </si>
  <si>
    <t>RONCONI VALERIA</t>
  </si>
  <si>
    <t>AGEA.ASR.2024.1201229</t>
  </si>
  <si>
    <t>NATIVE TO SRL</t>
  </si>
  <si>
    <t>AGEA.ASR.2024.1201221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</si>
</sst>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816B6-9B53-473F-B01B-4A4719CD9FBC}">
  <dimension ref="A1:AA19"/>
  <sheetViews>
    <sheetView tabSelected="1" workbookViewId="0"/>
  </sheetViews>
  <sheetFormatPr defaultRowHeight="14.6" x14ac:dyDescent="0.4"/>
  <cols>
    <col min="1" max="1" width="8.3046875" bestFit="1" customWidth="1"/>
    <col min="2" max="2" width="7.921875" bestFit="1" customWidth="1"/>
    <col min="3" max="3" width="9.765625" bestFit="1" customWidth="1"/>
    <col min="4" max="4" width="23.23046875" bestFit="1" customWidth="1"/>
    <col min="5" max="5" width="17.23046875" bestFit="1" customWidth="1"/>
    <col min="6" max="6" width="17.921875" bestFit="1" customWidth="1"/>
    <col min="7" max="7" width="4.53515625" bestFit="1" customWidth="1"/>
    <col min="8" max="8" width="6.84375" bestFit="1" customWidth="1"/>
    <col min="9" max="9" width="11.23046875" bestFit="1" customWidth="1"/>
    <col min="10" max="10" width="10.69140625" bestFit="1" customWidth="1"/>
    <col min="11" max="12" width="9.07421875" bestFit="1" customWidth="1"/>
    <col min="13" max="13" width="2.3828125" bestFit="1" customWidth="1"/>
    <col min="14" max="14" width="33.3828125" bestFit="1" customWidth="1"/>
    <col min="15" max="15" width="6.69140625" bestFit="1" customWidth="1"/>
    <col min="16" max="16" width="10" bestFit="1" customWidth="1"/>
    <col min="17" max="17" width="12.15234375" bestFit="1" customWidth="1"/>
    <col min="18" max="18" width="8.69140625" bestFit="1" customWidth="1"/>
    <col min="19" max="19" width="9.4609375" bestFit="1" customWidth="1"/>
    <col min="20" max="20" width="12.4609375" bestFit="1" customWidth="1"/>
    <col min="21" max="21" width="2.61328125" bestFit="1" customWidth="1"/>
    <col min="22" max="22" width="13.61328125" bestFit="1" customWidth="1"/>
    <col min="23" max="23" width="9.765625" bestFit="1" customWidth="1"/>
    <col min="24" max="24" width="13.07421875" bestFit="1" customWidth="1"/>
    <col min="25" max="26" width="14.3828125" bestFit="1" customWidth="1"/>
    <col min="27" max="27" width="17.921875" bestFit="1" customWidth="1"/>
  </cols>
  <sheetData>
    <row r="1" spans="1:27" ht="20.6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x14ac:dyDescent="0.4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spans="1:27" x14ac:dyDescent="0.4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7" t="s">
        <v>23</v>
      </c>
      <c r="X3" s="7" t="s">
        <v>24</v>
      </c>
      <c r="Y3" s="7" t="s">
        <v>25</v>
      </c>
      <c r="Z3" s="7" t="s">
        <v>26</v>
      </c>
      <c r="AA3" s="7" t="s">
        <v>27</v>
      </c>
    </row>
    <row r="4" spans="1:27" ht="22.3" x14ac:dyDescent="0.4">
      <c r="A4" s="8" t="s">
        <v>28</v>
      </c>
      <c r="B4" s="8" t="s">
        <v>29</v>
      </c>
      <c r="C4" s="8" t="s">
        <v>30</v>
      </c>
      <c r="D4" s="8" t="s">
        <v>31</v>
      </c>
      <c r="E4" s="8" t="s">
        <v>32</v>
      </c>
      <c r="F4" s="8" t="s">
        <v>33</v>
      </c>
      <c r="G4" s="8">
        <v>2017</v>
      </c>
      <c r="H4" s="8" t="str">
        <f>_xlfn.CONCAT("44270156126")</f>
        <v>44270156126</v>
      </c>
      <c r="I4" s="8" t="s">
        <v>34</v>
      </c>
      <c r="J4" s="8" t="s">
        <v>35</v>
      </c>
      <c r="K4" s="8" t="str">
        <f>_xlfn.CONCAT("")</f>
        <v/>
      </c>
      <c r="L4" s="8" t="str">
        <f>_xlfn.CONCAT("16 16.1 2a")</f>
        <v>16 16.1 2a</v>
      </c>
      <c r="M4" s="8" t="str">
        <f>_xlfn.CONCAT("01891610444")</f>
        <v>01891610444</v>
      </c>
      <c r="N4" s="8" t="s">
        <v>36</v>
      </c>
      <c r="O4" s="8" t="s">
        <v>37</v>
      </c>
      <c r="P4" s="8" t="s">
        <v>38</v>
      </c>
      <c r="Q4" s="9">
        <v>45526</v>
      </c>
      <c r="R4" s="8" t="s">
        <v>39</v>
      </c>
      <c r="S4" s="8" t="s">
        <v>40</v>
      </c>
      <c r="T4" s="8" t="s">
        <v>41</v>
      </c>
      <c r="U4" s="8"/>
      <c r="V4" s="8" t="s">
        <v>37</v>
      </c>
      <c r="W4" s="10">
        <v>82259.8</v>
      </c>
      <c r="X4" s="10">
        <v>35470.43</v>
      </c>
      <c r="Y4" s="10">
        <v>32755.85</v>
      </c>
      <c r="Z4" s="10">
        <v>14033.52</v>
      </c>
      <c r="AA4" s="8">
        <v>0</v>
      </c>
    </row>
    <row r="5" spans="1:27" ht="22.3" x14ac:dyDescent="0.4">
      <c r="A5" s="8" t="s">
        <v>28</v>
      </c>
      <c r="B5" s="8" t="s">
        <v>29</v>
      </c>
      <c r="C5" s="8" t="s">
        <v>30</v>
      </c>
      <c r="D5" s="8" t="s">
        <v>30</v>
      </c>
      <c r="E5" s="8" t="s">
        <v>42</v>
      </c>
      <c r="F5" s="8" t="s">
        <v>42</v>
      </c>
      <c r="G5" s="8">
        <v>2017</v>
      </c>
      <c r="H5" s="8" t="str">
        <f>_xlfn.CONCAT("44270152463")</f>
        <v>44270152463</v>
      </c>
      <c r="I5" s="8" t="s">
        <v>34</v>
      </c>
      <c r="J5" s="8" t="s">
        <v>35</v>
      </c>
      <c r="K5" s="8" t="str">
        <f>_xlfn.CONCAT("")</f>
        <v/>
      </c>
      <c r="L5" s="8" t="str">
        <f>_xlfn.CONCAT("19 19.2 6b")</f>
        <v>19 19.2 6b</v>
      </c>
      <c r="M5" s="8" t="str">
        <f>_xlfn.CONCAT("00155670425")</f>
        <v>00155670425</v>
      </c>
      <c r="N5" s="8" t="s">
        <v>43</v>
      </c>
      <c r="O5" s="8" t="s">
        <v>37</v>
      </c>
      <c r="P5" s="8" t="s">
        <v>44</v>
      </c>
      <c r="Q5" s="9">
        <v>45526</v>
      </c>
      <c r="R5" s="8" t="s">
        <v>39</v>
      </c>
      <c r="S5" s="8" t="s">
        <v>40</v>
      </c>
      <c r="T5" s="8" t="s">
        <v>41</v>
      </c>
      <c r="U5" s="8"/>
      <c r="V5" s="8" t="s">
        <v>37</v>
      </c>
      <c r="W5" s="10">
        <v>16143.39</v>
      </c>
      <c r="X5" s="10">
        <v>6961.03</v>
      </c>
      <c r="Y5" s="10">
        <v>6428.3</v>
      </c>
      <c r="Z5" s="10">
        <v>2754.06</v>
      </c>
      <c r="AA5" s="8">
        <v>0</v>
      </c>
    </row>
    <row r="6" spans="1:27" ht="22.3" x14ac:dyDescent="0.4">
      <c r="A6" s="8" t="s">
        <v>28</v>
      </c>
      <c r="B6" s="8" t="s">
        <v>29</v>
      </c>
      <c r="C6" s="8" t="s">
        <v>30</v>
      </c>
      <c r="D6" s="8" t="s">
        <v>30</v>
      </c>
      <c r="E6" s="8" t="s">
        <v>42</v>
      </c>
      <c r="F6" s="8" t="s">
        <v>42</v>
      </c>
      <c r="G6" s="8">
        <v>2017</v>
      </c>
      <c r="H6" s="8" t="str">
        <f>_xlfn.CONCAT("44270152448")</f>
        <v>44270152448</v>
      </c>
      <c r="I6" s="8" t="s">
        <v>34</v>
      </c>
      <c r="J6" s="8" t="s">
        <v>35</v>
      </c>
      <c r="K6" s="8" t="str">
        <f>_xlfn.CONCAT("")</f>
        <v/>
      </c>
      <c r="L6" s="8" t="str">
        <f>_xlfn.CONCAT("19 19.2 6b")</f>
        <v>19 19.2 6b</v>
      </c>
      <c r="M6" s="8" t="str">
        <f>_xlfn.CONCAT("00155670425")</f>
        <v>00155670425</v>
      </c>
      <c r="N6" s="8" t="s">
        <v>43</v>
      </c>
      <c r="O6" s="8" t="s">
        <v>37</v>
      </c>
      <c r="P6" s="8" t="s">
        <v>45</v>
      </c>
      <c r="Q6" s="9">
        <v>45526</v>
      </c>
      <c r="R6" s="8" t="s">
        <v>39</v>
      </c>
      <c r="S6" s="8" t="s">
        <v>40</v>
      </c>
      <c r="T6" s="8" t="s">
        <v>41</v>
      </c>
      <c r="U6" s="8"/>
      <c r="V6" s="8" t="s">
        <v>37</v>
      </c>
      <c r="W6" s="10">
        <v>19091.11</v>
      </c>
      <c r="X6" s="10">
        <v>8232.09</v>
      </c>
      <c r="Y6" s="10">
        <v>7602.08</v>
      </c>
      <c r="Z6" s="10">
        <v>3256.94</v>
      </c>
      <c r="AA6" s="8">
        <v>0</v>
      </c>
    </row>
    <row r="7" spans="1:27" ht="42.9" x14ac:dyDescent="0.4">
      <c r="A7" s="8" t="s">
        <v>28</v>
      </c>
      <c r="B7" s="8" t="s">
        <v>29</v>
      </c>
      <c r="C7" s="8" t="s">
        <v>30</v>
      </c>
      <c r="D7" s="8" t="s">
        <v>31</v>
      </c>
      <c r="E7" s="8" t="s">
        <v>42</v>
      </c>
      <c r="F7" s="8" t="s">
        <v>42</v>
      </c>
      <c r="G7" s="8">
        <v>2017</v>
      </c>
      <c r="H7" s="8" t="str">
        <f>_xlfn.CONCAT("44270147646")</f>
        <v>44270147646</v>
      </c>
      <c r="I7" s="8" t="s">
        <v>34</v>
      </c>
      <c r="J7" s="8" t="s">
        <v>35</v>
      </c>
      <c r="K7" s="8" t="str">
        <f>_xlfn.CONCAT("")</f>
        <v/>
      </c>
      <c r="L7" s="8" t="str">
        <f>_xlfn.CONCAT("5 5.1 3b")</f>
        <v>5 5.1 3b</v>
      </c>
      <c r="M7" s="8" t="str">
        <f>_xlfn.CONCAT("GMNPIO62B27F415D")</f>
        <v>GMNPIO62B27F415D</v>
      </c>
      <c r="N7" s="8" t="s">
        <v>46</v>
      </c>
      <c r="O7" s="8" t="s">
        <v>37</v>
      </c>
      <c r="P7" s="8" t="s">
        <v>47</v>
      </c>
      <c r="Q7" s="9">
        <v>45526</v>
      </c>
      <c r="R7" s="8" t="s">
        <v>39</v>
      </c>
      <c r="S7" s="8" t="s">
        <v>40</v>
      </c>
      <c r="T7" s="8" t="s">
        <v>41</v>
      </c>
      <c r="U7" s="8"/>
      <c r="V7" s="8" t="s">
        <v>37</v>
      </c>
      <c r="W7" s="10">
        <v>8232.68</v>
      </c>
      <c r="X7" s="10">
        <v>3549.93</v>
      </c>
      <c r="Y7" s="10">
        <v>3278.25</v>
      </c>
      <c r="Z7" s="10">
        <v>1404.5</v>
      </c>
      <c r="AA7" s="8">
        <v>0</v>
      </c>
    </row>
    <row r="8" spans="1:27" ht="22.3" x14ac:dyDescent="0.4">
      <c r="A8" s="8" t="s">
        <v>28</v>
      </c>
      <c r="B8" s="8" t="s">
        <v>29</v>
      </c>
      <c r="C8" s="8" t="s">
        <v>30</v>
      </c>
      <c r="D8" s="8" t="s">
        <v>30</v>
      </c>
      <c r="E8" s="8" t="s">
        <v>42</v>
      </c>
      <c r="F8" s="8" t="s">
        <v>42</v>
      </c>
      <c r="G8" s="8">
        <v>2017</v>
      </c>
      <c r="H8" s="8" t="str">
        <f>_xlfn.CONCAT("44270152430")</f>
        <v>44270152430</v>
      </c>
      <c r="I8" s="8" t="s">
        <v>34</v>
      </c>
      <c r="J8" s="8" t="s">
        <v>35</v>
      </c>
      <c r="K8" s="8" t="str">
        <f>_xlfn.CONCAT("")</f>
        <v/>
      </c>
      <c r="L8" s="8" t="str">
        <f>_xlfn.CONCAT("19 19.2 6b")</f>
        <v>19 19.2 6b</v>
      </c>
      <c r="M8" s="8" t="str">
        <f>_xlfn.CONCAT("02885710422")</f>
        <v>02885710422</v>
      </c>
      <c r="N8" s="8" t="s">
        <v>48</v>
      </c>
      <c r="O8" s="8" t="s">
        <v>37</v>
      </c>
      <c r="P8" s="8" t="s">
        <v>49</v>
      </c>
      <c r="Q8" s="9">
        <v>45526</v>
      </c>
      <c r="R8" s="8" t="s">
        <v>39</v>
      </c>
      <c r="S8" s="8" t="s">
        <v>40</v>
      </c>
      <c r="T8" s="8" t="s">
        <v>41</v>
      </c>
      <c r="U8" s="8"/>
      <c r="V8" s="8" t="s">
        <v>37</v>
      </c>
      <c r="W8" s="10">
        <v>25000</v>
      </c>
      <c r="X8" s="10">
        <v>10780</v>
      </c>
      <c r="Y8" s="10">
        <v>9955</v>
      </c>
      <c r="Z8" s="10">
        <v>4265</v>
      </c>
      <c r="AA8" s="8">
        <v>0</v>
      </c>
    </row>
    <row r="9" spans="1:27" ht="22.3" x14ac:dyDescent="0.4">
      <c r="A9" s="8" t="s">
        <v>28</v>
      </c>
      <c r="B9" s="8" t="s">
        <v>29</v>
      </c>
      <c r="C9" s="8" t="s">
        <v>30</v>
      </c>
      <c r="D9" s="8" t="s">
        <v>50</v>
      </c>
      <c r="E9" s="8" t="s">
        <v>51</v>
      </c>
      <c r="F9" s="8" t="s">
        <v>52</v>
      </c>
      <c r="G9" s="8">
        <v>2017</v>
      </c>
      <c r="H9" s="8" t="str">
        <f>_xlfn.CONCAT("44270152414")</f>
        <v>44270152414</v>
      </c>
      <c r="I9" s="8" t="s">
        <v>53</v>
      </c>
      <c r="J9" s="8" t="s">
        <v>35</v>
      </c>
      <c r="K9" s="8" t="str">
        <f>_xlfn.CONCAT("")</f>
        <v/>
      </c>
      <c r="L9" s="8" t="str">
        <f>_xlfn.CONCAT("5 5.1 3b")</f>
        <v>5 5.1 3b</v>
      </c>
      <c r="M9" s="8" t="str">
        <f>_xlfn.CONCAT("02909550424")</f>
        <v>02909550424</v>
      </c>
      <c r="N9" s="8" t="s">
        <v>54</v>
      </c>
      <c r="O9" s="8" t="s">
        <v>37</v>
      </c>
      <c r="P9" s="8" t="s">
        <v>55</v>
      </c>
      <c r="Q9" s="9">
        <v>45526</v>
      </c>
      <c r="R9" s="8" t="s">
        <v>39</v>
      </c>
      <c r="S9" s="8" t="s">
        <v>40</v>
      </c>
      <c r="T9" s="8" t="s">
        <v>41</v>
      </c>
      <c r="U9" s="8"/>
      <c r="V9" s="8" t="s">
        <v>37</v>
      </c>
      <c r="W9" s="10">
        <v>49414.59</v>
      </c>
      <c r="X9" s="10">
        <v>21307.57</v>
      </c>
      <c r="Y9" s="10">
        <v>19676.89</v>
      </c>
      <c r="Z9" s="10">
        <v>8430.1299999999992</v>
      </c>
      <c r="AA9" s="8">
        <v>0</v>
      </c>
    </row>
    <row r="10" spans="1:27" ht="22.3" x14ac:dyDescent="0.4">
      <c r="A10" s="8" t="s">
        <v>28</v>
      </c>
      <c r="B10" s="8" t="s">
        <v>29</v>
      </c>
      <c r="C10" s="8" t="s">
        <v>30</v>
      </c>
      <c r="D10" s="8" t="s">
        <v>56</v>
      </c>
      <c r="E10" s="8" t="s">
        <v>42</v>
      </c>
      <c r="F10" s="8" t="s">
        <v>42</v>
      </c>
      <c r="G10" s="8">
        <v>2017</v>
      </c>
      <c r="H10" s="8" t="str">
        <f>_xlfn.CONCAT("44270152794")</f>
        <v>44270152794</v>
      </c>
      <c r="I10" s="8" t="s">
        <v>34</v>
      </c>
      <c r="J10" s="8" t="s">
        <v>35</v>
      </c>
      <c r="K10" s="8" t="str">
        <f>_xlfn.CONCAT("")</f>
        <v/>
      </c>
      <c r="L10" s="8" t="str">
        <f>_xlfn.CONCAT("4 4.3 2a")</f>
        <v>4 4.3 2a</v>
      </c>
      <c r="M10" s="8" t="str">
        <f>_xlfn.CONCAT("01874180431")</f>
        <v>01874180431</v>
      </c>
      <c r="N10" s="8" t="s">
        <v>57</v>
      </c>
      <c r="O10" s="8" t="s">
        <v>37</v>
      </c>
      <c r="P10" s="8" t="s">
        <v>58</v>
      </c>
      <c r="Q10" s="9">
        <v>45526</v>
      </c>
      <c r="R10" s="8" t="s">
        <v>39</v>
      </c>
      <c r="S10" s="8" t="s">
        <v>40</v>
      </c>
      <c r="T10" s="8" t="s">
        <v>41</v>
      </c>
      <c r="U10" s="8"/>
      <c r="V10" s="8" t="s">
        <v>37</v>
      </c>
      <c r="W10" s="10">
        <v>128333.02</v>
      </c>
      <c r="X10" s="10">
        <v>55337.2</v>
      </c>
      <c r="Y10" s="10">
        <v>51102.21</v>
      </c>
      <c r="Z10" s="10">
        <v>21893.61</v>
      </c>
      <c r="AA10" s="8">
        <v>0</v>
      </c>
    </row>
    <row r="11" spans="1:27" ht="22.3" x14ac:dyDescent="0.4">
      <c r="A11" s="8" t="s">
        <v>28</v>
      </c>
      <c r="B11" s="8" t="s">
        <v>29</v>
      </c>
      <c r="C11" s="8" t="s">
        <v>30</v>
      </c>
      <c r="D11" s="8" t="s">
        <v>56</v>
      </c>
      <c r="E11" s="8" t="s">
        <v>42</v>
      </c>
      <c r="F11" s="8" t="s">
        <v>42</v>
      </c>
      <c r="G11" s="8">
        <v>2017</v>
      </c>
      <c r="H11" s="8" t="str">
        <f>_xlfn.CONCAT("44270151788")</f>
        <v>44270151788</v>
      </c>
      <c r="I11" s="8" t="s">
        <v>34</v>
      </c>
      <c r="J11" s="8" t="s">
        <v>35</v>
      </c>
      <c r="K11" s="8" t="str">
        <f>_xlfn.CONCAT("")</f>
        <v/>
      </c>
      <c r="L11" s="8" t="str">
        <f>_xlfn.CONCAT("4 4.3 2a")</f>
        <v>4 4.3 2a</v>
      </c>
      <c r="M11" s="8" t="str">
        <f>_xlfn.CONCAT("01874180431")</f>
        <v>01874180431</v>
      </c>
      <c r="N11" s="8" t="s">
        <v>57</v>
      </c>
      <c r="O11" s="8" t="s">
        <v>37</v>
      </c>
      <c r="P11" s="8" t="s">
        <v>58</v>
      </c>
      <c r="Q11" s="9">
        <v>45526</v>
      </c>
      <c r="R11" s="8" t="s">
        <v>39</v>
      </c>
      <c r="S11" s="8" t="s">
        <v>40</v>
      </c>
      <c r="T11" s="8" t="s">
        <v>41</v>
      </c>
      <c r="U11" s="8"/>
      <c r="V11" s="8" t="s">
        <v>37</v>
      </c>
      <c r="W11" s="10">
        <v>33548.76</v>
      </c>
      <c r="X11" s="10">
        <v>14466.23</v>
      </c>
      <c r="Y11" s="10">
        <v>13359.12</v>
      </c>
      <c r="Z11" s="10">
        <v>5723.41</v>
      </c>
      <c r="AA11" s="8">
        <v>0</v>
      </c>
    </row>
    <row r="12" spans="1:27" ht="22.3" x14ac:dyDescent="0.4">
      <c r="A12" s="8" t="s">
        <v>28</v>
      </c>
      <c r="B12" s="8" t="s">
        <v>29</v>
      </c>
      <c r="C12" s="8" t="s">
        <v>30</v>
      </c>
      <c r="D12" s="8" t="s">
        <v>56</v>
      </c>
      <c r="E12" s="8" t="s">
        <v>42</v>
      </c>
      <c r="F12" s="8" t="s">
        <v>42</v>
      </c>
      <c r="G12" s="8">
        <v>2017</v>
      </c>
      <c r="H12" s="8" t="str">
        <f>_xlfn.CONCAT("44270151218")</f>
        <v>44270151218</v>
      </c>
      <c r="I12" s="8" t="s">
        <v>34</v>
      </c>
      <c r="J12" s="8" t="s">
        <v>35</v>
      </c>
      <c r="K12" s="8" t="str">
        <f>_xlfn.CONCAT("")</f>
        <v/>
      </c>
      <c r="L12" s="8" t="str">
        <f>_xlfn.CONCAT("4 4.3 2a")</f>
        <v>4 4.3 2a</v>
      </c>
      <c r="M12" s="8" t="str">
        <f>_xlfn.CONCAT("01874180431")</f>
        <v>01874180431</v>
      </c>
      <c r="N12" s="8" t="s">
        <v>57</v>
      </c>
      <c r="O12" s="8" t="s">
        <v>37</v>
      </c>
      <c r="P12" s="8" t="s">
        <v>58</v>
      </c>
      <c r="Q12" s="9">
        <v>45526</v>
      </c>
      <c r="R12" s="8" t="s">
        <v>39</v>
      </c>
      <c r="S12" s="8" t="s">
        <v>40</v>
      </c>
      <c r="T12" s="8" t="s">
        <v>41</v>
      </c>
      <c r="U12" s="8"/>
      <c r="V12" s="8" t="s">
        <v>37</v>
      </c>
      <c r="W12" s="10">
        <v>110248.58</v>
      </c>
      <c r="X12" s="10">
        <v>47539.19</v>
      </c>
      <c r="Y12" s="10">
        <v>43900.98</v>
      </c>
      <c r="Z12" s="10">
        <v>18808.41</v>
      </c>
      <c r="AA12" s="8">
        <v>0</v>
      </c>
    </row>
    <row r="13" spans="1:27" ht="36" x14ac:dyDescent="0.4">
      <c r="A13" s="8" t="s">
        <v>28</v>
      </c>
      <c r="B13" s="8" t="s">
        <v>29</v>
      </c>
      <c r="C13" s="8" t="s">
        <v>30</v>
      </c>
      <c r="D13" s="8" t="s">
        <v>30</v>
      </c>
      <c r="E13" s="8" t="s">
        <v>42</v>
      </c>
      <c r="F13" s="8" t="s">
        <v>42</v>
      </c>
      <c r="G13" s="8">
        <v>2017</v>
      </c>
      <c r="H13" s="8" t="str">
        <f>_xlfn.CONCAT("44270156076")</f>
        <v>44270156076</v>
      </c>
      <c r="I13" s="8" t="s">
        <v>34</v>
      </c>
      <c r="J13" s="8" t="s">
        <v>35</v>
      </c>
      <c r="K13" s="8" t="str">
        <f>_xlfn.CONCAT("")</f>
        <v/>
      </c>
      <c r="L13" s="8" t="str">
        <f>_xlfn.CONCAT("19 19.2 6b")</f>
        <v>19 19.2 6b</v>
      </c>
      <c r="M13" s="8" t="str">
        <f>_xlfn.CONCAT("LBLMRC76P05D451J")</f>
        <v>LBLMRC76P05D451J</v>
      </c>
      <c r="N13" s="8" t="s">
        <v>59</v>
      </c>
      <c r="O13" s="8" t="s">
        <v>37</v>
      </c>
      <c r="P13" s="8" t="s">
        <v>60</v>
      </c>
      <c r="Q13" s="9">
        <v>45526</v>
      </c>
      <c r="R13" s="8" t="s">
        <v>39</v>
      </c>
      <c r="S13" s="8" t="s">
        <v>40</v>
      </c>
      <c r="T13" s="8" t="s">
        <v>41</v>
      </c>
      <c r="U13" s="8"/>
      <c r="V13" s="8" t="s">
        <v>37</v>
      </c>
      <c r="W13" s="10">
        <v>9327.14</v>
      </c>
      <c r="X13" s="10">
        <v>4021.86</v>
      </c>
      <c r="Y13" s="10">
        <v>3714.07</v>
      </c>
      <c r="Z13" s="10">
        <v>1591.21</v>
      </c>
      <c r="AA13" s="8">
        <v>0</v>
      </c>
    </row>
    <row r="14" spans="1:27" ht="22.3" x14ac:dyDescent="0.4">
      <c r="A14" s="8" t="s">
        <v>28</v>
      </c>
      <c r="B14" s="8" t="s">
        <v>29</v>
      </c>
      <c r="C14" s="8" t="s">
        <v>30</v>
      </c>
      <c r="D14" s="8" t="s">
        <v>31</v>
      </c>
      <c r="E14" s="8" t="s">
        <v>42</v>
      </c>
      <c r="F14" s="8" t="s">
        <v>42</v>
      </c>
      <c r="G14" s="8">
        <v>2017</v>
      </c>
      <c r="H14" s="8" t="str">
        <f>_xlfn.CONCAT("44270151267")</f>
        <v>44270151267</v>
      </c>
      <c r="I14" s="8" t="s">
        <v>34</v>
      </c>
      <c r="J14" s="8" t="s">
        <v>35</v>
      </c>
      <c r="K14" s="8" t="str">
        <f>_xlfn.CONCAT("")</f>
        <v/>
      </c>
      <c r="L14" s="8" t="str">
        <f>_xlfn.CONCAT("19 19.3 6b")</f>
        <v>19 19.3 6b</v>
      </c>
      <c r="M14" s="8" t="str">
        <f>_xlfn.CONCAT("01502360447")</f>
        <v>01502360447</v>
      </c>
      <c r="N14" s="8" t="s">
        <v>61</v>
      </c>
      <c r="O14" s="8" t="s">
        <v>37</v>
      </c>
      <c r="P14" s="8" t="s">
        <v>62</v>
      </c>
      <c r="Q14" s="9">
        <v>45526</v>
      </c>
      <c r="R14" s="8" t="s">
        <v>39</v>
      </c>
      <c r="S14" s="8" t="s">
        <v>63</v>
      </c>
      <c r="T14" s="8" t="s">
        <v>41</v>
      </c>
      <c r="U14" s="8"/>
      <c r="V14" s="8" t="s">
        <v>37</v>
      </c>
      <c r="W14" s="10">
        <v>29850</v>
      </c>
      <c r="X14" s="10">
        <v>12871.32</v>
      </c>
      <c r="Y14" s="10">
        <v>11886.27</v>
      </c>
      <c r="Z14" s="10">
        <v>5092.41</v>
      </c>
      <c r="AA14" s="8">
        <v>0</v>
      </c>
    </row>
    <row r="15" spans="1:27" ht="22.3" x14ac:dyDescent="0.4">
      <c r="A15" s="8" t="s">
        <v>28</v>
      </c>
      <c r="B15" s="8" t="s">
        <v>29</v>
      </c>
      <c r="C15" s="8" t="s">
        <v>30</v>
      </c>
      <c r="D15" s="8" t="s">
        <v>30</v>
      </c>
      <c r="E15" s="8" t="s">
        <v>42</v>
      </c>
      <c r="F15" s="8" t="s">
        <v>42</v>
      </c>
      <c r="G15" s="8">
        <v>2017</v>
      </c>
      <c r="H15" s="8" t="str">
        <f>_xlfn.CONCAT("44270152455")</f>
        <v>44270152455</v>
      </c>
      <c r="I15" s="8" t="s">
        <v>34</v>
      </c>
      <c r="J15" s="8" t="s">
        <v>35</v>
      </c>
      <c r="K15" s="8" t="str">
        <f>_xlfn.CONCAT("")</f>
        <v/>
      </c>
      <c r="L15" s="8" t="str">
        <f>_xlfn.CONCAT("19 19.2 6b")</f>
        <v>19 19.2 6b</v>
      </c>
      <c r="M15" s="8" t="str">
        <f>_xlfn.CONCAT("00114600422")</f>
        <v>00114600422</v>
      </c>
      <c r="N15" s="8" t="s">
        <v>64</v>
      </c>
      <c r="O15" s="8" t="s">
        <v>37</v>
      </c>
      <c r="P15" s="8" t="s">
        <v>45</v>
      </c>
      <c r="Q15" s="9">
        <v>45526</v>
      </c>
      <c r="R15" s="8" t="s">
        <v>39</v>
      </c>
      <c r="S15" s="8" t="s">
        <v>40</v>
      </c>
      <c r="T15" s="8" t="s">
        <v>41</v>
      </c>
      <c r="U15" s="8"/>
      <c r="V15" s="8" t="s">
        <v>37</v>
      </c>
      <c r="W15" s="10">
        <v>4214.95</v>
      </c>
      <c r="X15" s="10">
        <v>1817.49</v>
      </c>
      <c r="Y15" s="10">
        <v>1678.39</v>
      </c>
      <c r="Z15" s="8">
        <v>719.07</v>
      </c>
      <c r="AA15" s="8">
        <v>0</v>
      </c>
    </row>
    <row r="16" spans="1:27" ht="22.3" x14ac:dyDescent="0.4">
      <c r="A16" s="8" t="s">
        <v>28</v>
      </c>
      <c r="B16" s="8" t="s">
        <v>29</v>
      </c>
      <c r="C16" s="8" t="s">
        <v>30</v>
      </c>
      <c r="D16" s="8" t="s">
        <v>30</v>
      </c>
      <c r="E16" s="8" t="s">
        <v>42</v>
      </c>
      <c r="F16" s="8" t="s">
        <v>42</v>
      </c>
      <c r="G16" s="8">
        <v>2017</v>
      </c>
      <c r="H16" s="8" t="str">
        <f>_xlfn.CONCAT("44270152471")</f>
        <v>44270152471</v>
      </c>
      <c r="I16" s="8" t="s">
        <v>34</v>
      </c>
      <c r="J16" s="8" t="s">
        <v>35</v>
      </c>
      <c r="K16" s="8" t="str">
        <f>_xlfn.CONCAT("")</f>
        <v/>
      </c>
      <c r="L16" s="8" t="str">
        <f>_xlfn.CONCAT("19 19.2 6b")</f>
        <v>19 19.2 6b</v>
      </c>
      <c r="M16" s="8" t="str">
        <f>_xlfn.CONCAT("00114600422")</f>
        <v>00114600422</v>
      </c>
      <c r="N16" s="8" t="s">
        <v>64</v>
      </c>
      <c r="O16" s="8" t="s">
        <v>37</v>
      </c>
      <c r="P16" s="8" t="s">
        <v>65</v>
      </c>
      <c r="Q16" s="9">
        <v>45526</v>
      </c>
      <c r="R16" s="8" t="s">
        <v>39</v>
      </c>
      <c r="S16" s="8" t="s">
        <v>40</v>
      </c>
      <c r="T16" s="8" t="s">
        <v>41</v>
      </c>
      <c r="U16" s="8"/>
      <c r="V16" s="8" t="s">
        <v>37</v>
      </c>
      <c r="W16" s="10">
        <v>20884.5</v>
      </c>
      <c r="X16" s="10">
        <v>9005.4</v>
      </c>
      <c r="Y16" s="10">
        <v>8316.2099999999991</v>
      </c>
      <c r="Z16" s="10">
        <v>3562.89</v>
      </c>
      <c r="AA16" s="8">
        <v>0</v>
      </c>
    </row>
    <row r="17" spans="1:27" ht="22.3" x14ac:dyDescent="0.4">
      <c r="A17" s="8" t="s">
        <v>28</v>
      </c>
      <c r="B17" s="8" t="s">
        <v>29</v>
      </c>
      <c r="C17" s="8" t="s">
        <v>30</v>
      </c>
      <c r="D17" s="8" t="s">
        <v>66</v>
      </c>
      <c r="E17" s="8" t="s">
        <v>42</v>
      </c>
      <c r="F17" s="8" t="s">
        <v>42</v>
      </c>
      <c r="G17" s="8">
        <v>2017</v>
      </c>
      <c r="H17" s="8" t="str">
        <f>_xlfn.CONCAT("44270151523")</f>
        <v>44270151523</v>
      </c>
      <c r="I17" s="8" t="s">
        <v>34</v>
      </c>
      <c r="J17" s="8" t="s">
        <v>35</v>
      </c>
      <c r="K17" s="8" t="str">
        <f>_xlfn.CONCAT("")</f>
        <v/>
      </c>
      <c r="L17" s="8" t="str">
        <f>_xlfn.CONCAT("4 4.3 2a")</f>
        <v>4 4.3 2a</v>
      </c>
      <c r="M17" s="8" t="str">
        <f>_xlfn.CONCAT("01874180431")</f>
        <v>01874180431</v>
      </c>
      <c r="N17" s="8" t="s">
        <v>57</v>
      </c>
      <c r="O17" s="8" t="s">
        <v>37</v>
      </c>
      <c r="P17" s="8" t="s">
        <v>58</v>
      </c>
      <c r="Q17" s="9">
        <v>45526</v>
      </c>
      <c r="R17" s="8" t="s">
        <v>39</v>
      </c>
      <c r="S17" s="8" t="s">
        <v>40</v>
      </c>
      <c r="T17" s="8" t="s">
        <v>41</v>
      </c>
      <c r="U17" s="8"/>
      <c r="V17" s="8" t="s">
        <v>37</v>
      </c>
      <c r="W17" s="10">
        <v>105327.34</v>
      </c>
      <c r="X17" s="10">
        <v>45417.15</v>
      </c>
      <c r="Y17" s="10">
        <v>41941.35</v>
      </c>
      <c r="Z17" s="10">
        <v>17968.84</v>
      </c>
      <c r="AA17" s="8">
        <v>0</v>
      </c>
    </row>
    <row r="18" spans="1:27" ht="36" x14ac:dyDescent="0.4">
      <c r="A18" s="8" t="s">
        <v>28</v>
      </c>
      <c r="B18" s="8" t="s">
        <v>29</v>
      </c>
      <c r="C18" s="8" t="s">
        <v>30</v>
      </c>
      <c r="D18" s="8" t="s">
        <v>30</v>
      </c>
      <c r="E18" s="8" t="s">
        <v>42</v>
      </c>
      <c r="F18" s="8" t="s">
        <v>42</v>
      </c>
      <c r="G18" s="8">
        <v>2017</v>
      </c>
      <c r="H18" s="8" t="str">
        <f>_xlfn.CONCAT("44270152570")</f>
        <v>44270152570</v>
      </c>
      <c r="I18" s="8" t="s">
        <v>34</v>
      </c>
      <c r="J18" s="8" t="s">
        <v>35</v>
      </c>
      <c r="K18" s="8" t="str">
        <f>_xlfn.CONCAT("")</f>
        <v/>
      </c>
      <c r="L18" s="8" t="str">
        <f>_xlfn.CONCAT("19 19.2 6b")</f>
        <v>19 19.2 6b</v>
      </c>
      <c r="M18" s="8" t="str">
        <f>_xlfn.CONCAT("RNCVLR83C60E388K")</f>
        <v>RNCVLR83C60E388K</v>
      </c>
      <c r="N18" s="8" t="s">
        <v>67</v>
      </c>
      <c r="O18" s="8" t="s">
        <v>37</v>
      </c>
      <c r="P18" s="8" t="s">
        <v>68</v>
      </c>
      <c r="Q18" s="9">
        <v>45526</v>
      </c>
      <c r="R18" s="8" t="s">
        <v>39</v>
      </c>
      <c r="S18" s="8" t="s">
        <v>40</v>
      </c>
      <c r="T18" s="8" t="s">
        <v>41</v>
      </c>
      <c r="U18" s="8"/>
      <c r="V18" s="8" t="s">
        <v>37</v>
      </c>
      <c r="W18" s="10">
        <v>5000</v>
      </c>
      <c r="X18" s="10">
        <v>2156</v>
      </c>
      <c r="Y18" s="10">
        <v>1991</v>
      </c>
      <c r="Z18" s="8">
        <v>853</v>
      </c>
      <c r="AA18" s="8">
        <v>0</v>
      </c>
    </row>
    <row r="19" spans="1:27" ht="22.3" x14ac:dyDescent="0.4">
      <c r="A19" s="8" t="s">
        <v>28</v>
      </c>
      <c r="B19" s="8" t="s">
        <v>29</v>
      </c>
      <c r="C19" s="8" t="s">
        <v>30</v>
      </c>
      <c r="D19" s="8" t="s">
        <v>30</v>
      </c>
      <c r="E19" s="8" t="s">
        <v>42</v>
      </c>
      <c r="F19" s="8" t="s">
        <v>42</v>
      </c>
      <c r="G19" s="8">
        <v>2017</v>
      </c>
      <c r="H19" s="8" t="str">
        <f>_xlfn.CONCAT("44270148453")</f>
        <v>44270148453</v>
      </c>
      <c r="I19" s="8" t="s">
        <v>34</v>
      </c>
      <c r="J19" s="8" t="s">
        <v>35</v>
      </c>
      <c r="K19" s="8" t="str">
        <f>_xlfn.CONCAT("")</f>
        <v/>
      </c>
      <c r="L19" s="8" t="str">
        <f>_xlfn.CONCAT("19 19.2 6b")</f>
        <v>19 19.2 6b</v>
      </c>
      <c r="M19" s="8" t="str">
        <f>_xlfn.CONCAT("02062930439")</f>
        <v>02062930439</v>
      </c>
      <c r="N19" s="8" t="s">
        <v>69</v>
      </c>
      <c r="O19" s="8" t="s">
        <v>37</v>
      </c>
      <c r="P19" s="8" t="s">
        <v>70</v>
      </c>
      <c r="Q19" s="9">
        <v>45526</v>
      </c>
      <c r="R19" s="8" t="s">
        <v>39</v>
      </c>
      <c r="S19" s="8" t="s">
        <v>40</v>
      </c>
      <c r="T19" s="8" t="s">
        <v>41</v>
      </c>
      <c r="U19" s="8"/>
      <c r="V19" s="8" t="s">
        <v>37</v>
      </c>
      <c r="W19" s="10">
        <v>40000</v>
      </c>
      <c r="X19" s="10">
        <v>17248</v>
      </c>
      <c r="Y19" s="10">
        <v>15928</v>
      </c>
      <c r="Z19" s="10">
        <v>6824</v>
      </c>
      <c r="AA19" s="8">
        <v>0</v>
      </c>
    </row>
  </sheetData>
  <mergeCells count="1">
    <mergeCell ref="A2:AA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E91ED2EE4A414E913AE3104E65A4C1" ma:contentTypeVersion="13" ma:contentTypeDescription="Creare un nuovo documento." ma:contentTypeScope="" ma:versionID="bab91ca79671b329a06876e24d40f052">
  <xsd:schema xmlns:xsd="http://www.w3.org/2001/XMLSchema" xmlns:xs="http://www.w3.org/2001/XMLSchema" xmlns:p="http://schemas.microsoft.com/office/2006/metadata/properties" xmlns:ns3="3ad6352d-915e-4d9f-a272-44b2cfe52e61" xmlns:ns4="c081ac11-28fa-4cc1-a92d-c3e48da71294" targetNamespace="http://schemas.microsoft.com/office/2006/metadata/properties" ma:root="true" ma:fieldsID="ec8a627b7f07f88531b6642cc4b33134" ns3:_="" ns4:_="">
    <xsd:import namespace="3ad6352d-915e-4d9f-a272-44b2cfe52e61"/>
    <xsd:import namespace="c081ac11-28fa-4cc1-a92d-c3e48da712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d6352d-915e-4d9f-a272-44b2cfe52e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81ac11-28fa-4cc1-a92d-c3e48da71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ad6352d-915e-4d9f-a272-44b2cfe52e61" xsi:nil="true"/>
  </documentManagement>
</p:properties>
</file>

<file path=customXml/itemProps1.xml><?xml version="1.0" encoding="utf-8"?>
<ds:datastoreItem xmlns:ds="http://schemas.openxmlformats.org/officeDocument/2006/customXml" ds:itemID="{4C7DE797-76AD-4038-B3B6-921F924EEC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d6352d-915e-4d9f-a272-44b2cfe52e61"/>
    <ds:schemaRef ds:uri="c081ac11-28fa-4cc1-a92d-c3e48da71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14BB22-16AF-4A9C-8164-2FA1397FC0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A7FD20-2276-4DE2-BEBE-E76AECCC5B4B}">
  <ds:schemaRefs>
    <ds:schemaRef ds:uri="http://schemas.microsoft.com/office/2006/metadata/properties"/>
    <ds:schemaRef ds:uri="http://schemas.microsoft.com/office/infopath/2007/PartnerControls"/>
    <ds:schemaRef ds:uri="3ad6352d-915e-4d9f-a272-44b2cfe52e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MARCHE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Graux Alessandro</dc:creator>
  <cp:lastModifiedBy>Graux Alessandro</cp:lastModifiedBy>
  <dcterms:created xsi:type="dcterms:W3CDTF">2024-09-12T07:58:36Z</dcterms:created>
  <dcterms:modified xsi:type="dcterms:W3CDTF">2024-09-12T07:58:38Z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0x010100EDE91ED2EE4A414E913AE3104E65A4C1</vt:lpwstr>
  </property>
</Properties>
</file>