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ele\Documents\LAVORO\Invio decreti\Decreto n. 385\"/>
    </mc:Choice>
  </mc:AlternateContent>
  <xr:revisionPtr revIDLastSave="0" documentId="8_{403B16D3-2DF9-4E14-BAC6-8762E7758B26}" xr6:coauthVersionLast="45" xr6:coauthVersionMax="45" xr10:uidLastSave="{00000000-0000-0000-0000-000000000000}"/>
  <bookViews>
    <workbookView xWindow="-120" yWindow="-120" windowWidth="20730" windowHeight="11160" xr2:uid="{93E960F3-93F9-4241-8E2D-D833D44FD96A}"/>
  </bookViews>
  <sheets>
    <sheet name="Dettaglio_Domande_Pagabili_AGE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1" i="1" l="1"/>
  <c r="L11" i="1"/>
  <c r="K11" i="1"/>
  <c r="H11" i="1"/>
  <c r="M10" i="1"/>
  <c r="L10" i="1"/>
  <c r="K10" i="1"/>
  <c r="H10" i="1"/>
  <c r="M9" i="1"/>
  <c r="L9" i="1"/>
  <c r="K9" i="1"/>
  <c r="H9" i="1"/>
  <c r="M8" i="1"/>
  <c r="L8" i="1"/>
  <c r="K8" i="1"/>
  <c r="H8" i="1"/>
  <c r="M7" i="1"/>
  <c r="L7" i="1"/>
  <c r="K7" i="1"/>
  <c r="H7" i="1"/>
  <c r="M6" i="1"/>
  <c r="L6" i="1"/>
  <c r="K6" i="1"/>
  <c r="H6" i="1"/>
  <c r="M5" i="1"/>
  <c r="L5" i="1"/>
  <c r="K5" i="1"/>
  <c r="H5" i="1"/>
  <c r="M4" i="1"/>
  <c r="L4" i="1"/>
  <c r="K4" i="1"/>
  <c r="H4" i="1"/>
</calcChain>
</file>

<file path=xl/sharedStrings.xml><?xml version="1.0" encoding="utf-8"?>
<sst xmlns="http://schemas.openxmlformats.org/spreadsheetml/2006/main" count="122" uniqueCount="53">
  <si>
    <t>Dettaglio Domande Pagabili Decreto 385</t>
  </si>
  <si>
    <t>Organismo Pagatore</t>
  </si>
  <si>
    <t>Gruppo Misura</t>
  </si>
  <si>
    <t>Regione</t>
  </si>
  <si>
    <t>Ente</t>
  </si>
  <si>
    <t>Caa Nazionale</t>
  </si>
  <si>
    <t>Ufficio Caa</t>
  </si>
  <si>
    <t>Campagna</t>
  </si>
  <si>
    <t>codice Domanda</t>
  </si>
  <si>
    <t>Domanda Campione (Si/No)</t>
  </si>
  <si>
    <t>Tipologia Programmazione</t>
  </si>
  <si>
    <t>Misura PSR 2007-2013</t>
  </si>
  <si>
    <t>Misura PSR 2014-2020</t>
  </si>
  <si>
    <t>Cuaa</t>
  </si>
  <si>
    <t>Denominazione</t>
  </si>
  <si>
    <t>Protocollo Elenco</t>
  </si>
  <si>
    <t>Data Autorizzazione OP Elenco</t>
  </si>
  <si>
    <t>Stato Della Domanda</t>
  </si>
  <si>
    <t>Tipologia di Pagamento</t>
  </si>
  <si>
    <t>Tipologia di Finanziamento</t>
  </si>
  <si>
    <t>PSRN</t>
  </si>
  <si>
    <t>Importo Totale in Elenco</t>
  </si>
  <si>
    <t>Importo in Elenco (Quota FEASR)</t>
  </si>
  <si>
    <t>Importo in Elenco (Quota Nazionale)</t>
  </si>
  <si>
    <t>Importo in Elenco (Quota Regionale)</t>
  </si>
  <si>
    <t>Importo in Elenco (Quota Fondo di Rotazione)</t>
  </si>
  <si>
    <t>AGEA</t>
  </si>
  <si>
    <t>Misure a Superficie</t>
  </si>
  <si>
    <t>CAA Coldiretti srl</t>
  </si>
  <si>
    <t>NO</t>
  </si>
  <si>
    <t>Nuova Programmazione</t>
  </si>
  <si>
    <t>In Liquidazione</t>
  </si>
  <si>
    <t>Saldo</t>
  </si>
  <si>
    <t>Co-Finanziato</t>
  </si>
  <si>
    <t>CAA CIA srl</t>
  </si>
  <si>
    <t>CAA Confagricoltura srl</t>
  </si>
  <si>
    <t>MARCHE</t>
  </si>
  <si>
    <t>SERV. DEC. AGRICOLTURA E ALIM. -ASCOLI PICENO</t>
  </si>
  <si>
    <t>CAA Coldiretti - FERMO - 001</t>
  </si>
  <si>
    <t>AZ. AGR. PENNESI MARIANO &amp; C. S.S.</t>
  </si>
  <si>
    <t>SERV. DEC. AGRICOLTURA E ALIM. - MACERATA</t>
  </si>
  <si>
    <t>CAA Coldiretti - MACERATA - 017</t>
  </si>
  <si>
    <t>CAPITANI GIORGIO</t>
  </si>
  <si>
    <t>CAA CIA - ASCOLI PICENO - 006</t>
  </si>
  <si>
    <t>DEL GOBBO VITTORIA</t>
  </si>
  <si>
    <t>SOCIETA' AGRICOLA FABRIZI VENANZO FABRIZIO E LIBERTI ENZA S.S.</t>
  </si>
  <si>
    <t>SERV. DEC. AGRICOLTURA E ALIMENTAZIONE - PESARO</t>
  </si>
  <si>
    <t>CAA CIA - PESARO E URBINO - 007</t>
  </si>
  <si>
    <t>CAMBORATA MARTA</t>
  </si>
  <si>
    <t>CAA Confagricoltura - PESARO E URBINO - 001</t>
  </si>
  <si>
    <t>IMMOBILIARE FONTE ABETI SNC DI VOLPI NAZZARENO E C.</t>
  </si>
  <si>
    <t>CAA Coldiretti - PESARO E URBINO - 001</t>
  </si>
  <si>
    <t>CANCELLIERI AUGUSTO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</si>
</sst>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14" fontId="2" fillId="0" borderId="4" xfId="0" applyNumberFormat="1" applyFont="1" applyBorder="1" applyAlignment="1">
      <alignment wrapText="1"/>
    </xf>
    <xf numFmtId="4" fontId="2" fillId="0" borderId="4" xfId="0" applyNumberFormat="1" applyFont="1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A2824-172C-4A85-BDA2-33F61EBAE697}">
  <dimension ref="A1:Y11"/>
  <sheetViews>
    <sheetView showGridLines="0" tabSelected="1" workbookViewId="0">
      <selection activeCell="E17" sqref="E17"/>
    </sheetView>
  </sheetViews>
  <sheetFormatPr defaultRowHeight="15" x14ac:dyDescent="0.25"/>
  <cols>
    <col min="1" max="1" width="15.5703125" bestFit="1" customWidth="1"/>
    <col min="2" max="2" width="16.28515625" bestFit="1" customWidth="1"/>
    <col min="3" max="3" width="12.140625" bestFit="1" customWidth="1"/>
    <col min="4" max="4" width="36.5703125" bestFit="1" customWidth="1"/>
    <col min="5" max="5" width="32.42578125" bestFit="1" customWidth="1"/>
    <col min="6" max="6" width="35.85546875" bestFit="1" customWidth="1"/>
    <col min="7" max="7" width="8.42578125" bestFit="1" customWidth="1"/>
    <col min="8" max="8" width="12.7109375" bestFit="1" customWidth="1"/>
    <col min="9" max="9" width="21.140625" bestFit="1" customWidth="1"/>
    <col min="10" max="10" width="20.140625" bestFit="1" customWidth="1"/>
    <col min="11" max="12" width="17" bestFit="1" customWidth="1"/>
    <col min="13" max="13" width="17.28515625" bestFit="1" customWidth="1"/>
    <col min="14" max="14" width="36.5703125" bestFit="1" customWidth="1"/>
    <col min="15" max="15" width="13.140625" bestFit="1" customWidth="1"/>
    <col min="16" max="16" width="23" bestFit="1" customWidth="1"/>
    <col min="17" max="17" width="16.28515625" bestFit="1" customWidth="1"/>
    <col min="18" max="18" width="17.85546875" bestFit="1" customWidth="1"/>
    <col min="19" max="19" width="20.28515625" bestFit="1" customWidth="1"/>
    <col min="20" max="20" width="4.85546875" bestFit="1" customWidth="1"/>
    <col min="21" max="21" width="18.42578125" bestFit="1" customWidth="1"/>
    <col min="22" max="22" width="24.5703125" bestFit="1" customWidth="1"/>
    <col min="23" max="24" width="27.140625" bestFit="1" customWidth="1"/>
    <col min="25" max="25" width="33.85546875" bestFit="1" customWidth="1"/>
  </cols>
  <sheetData>
    <row r="1" spans="1:2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</row>
    <row r="2" spans="1:2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3"/>
    </row>
    <row r="3" spans="1:25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4" t="s">
        <v>17</v>
      </c>
      <c r="R3" s="4" t="s">
        <v>18</v>
      </c>
      <c r="S3" s="4" t="s">
        <v>19</v>
      </c>
      <c r="T3" s="4" t="s">
        <v>20</v>
      </c>
      <c r="U3" s="4" t="s">
        <v>21</v>
      </c>
      <c r="V3" s="4" t="s">
        <v>22</v>
      </c>
      <c r="W3" s="4" t="s">
        <v>23</v>
      </c>
      <c r="X3" s="4" t="s">
        <v>24</v>
      </c>
      <c r="Y3" s="4" t="s">
        <v>25</v>
      </c>
    </row>
    <row r="4" spans="1:25" ht="24.75" x14ac:dyDescent="0.25">
      <c r="A4" s="5" t="s">
        <v>26</v>
      </c>
      <c r="B4" s="5" t="s">
        <v>27</v>
      </c>
      <c r="C4" s="5" t="s">
        <v>36</v>
      </c>
      <c r="D4" s="5" t="s">
        <v>37</v>
      </c>
      <c r="E4" s="5" t="s">
        <v>28</v>
      </c>
      <c r="F4" s="5" t="s">
        <v>38</v>
      </c>
      <c r="G4" s="5">
        <v>2018</v>
      </c>
      <c r="H4" s="5" t="str">
        <f>CONCATENATE("84240800296")</f>
        <v>84240800296</v>
      </c>
      <c r="I4" s="5" t="s">
        <v>29</v>
      </c>
      <c r="J4" s="5" t="s">
        <v>30</v>
      </c>
      <c r="K4" s="5" t="str">
        <f>CONCATENATE("")</f>
        <v/>
      </c>
      <c r="L4" s="5" t="str">
        <f>CONCATENATE("10 10.1 4b")</f>
        <v>10 10.1 4b</v>
      </c>
      <c r="M4" s="5" t="str">
        <f>CONCATENATE("00746520444")</f>
        <v>00746520444</v>
      </c>
      <c r="N4" s="5" t="s">
        <v>39</v>
      </c>
      <c r="O4" s="5"/>
      <c r="P4" s="6">
        <v>44028</v>
      </c>
      <c r="Q4" s="5" t="s">
        <v>31</v>
      </c>
      <c r="R4" s="5" t="s">
        <v>32</v>
      </c>
      <c r="S4" s="5" t="s">
        <v>33</v>
      </c>
      <c r="T4" s="5"/>
      <c r="U4" s="7">
        <v>4284.3599999999997</v>
      </c>
      <c r="V4" s="7">
        <v>1847.42</v>
      </c>
      <c r="W4" s="7">
        <v>1706.03</v>
      </c>
      <c r="X4" s="5">
        <v>0</v>
      </c>
      <c r="Y4" s="5">
        <v>730.91</v>
      </c>
    </row>
    <row r="5" spans="1:25" ht="24.75" x14ac:dyDescent="0.25">
      <c r="A5" s="5" t="s">
        <v>26</v>
      </c>
      <c r="B5" s="5" t="s">
        <v>27</v>
      </c>
      <c r="C5" s="5" t="s">
        <v>36</v>
      </c>
      <c r="D5" s="5" t="s">
        <v>37</v>
      </c>
      <c r="E5" s="5" t="s">
        <v>28</v>
      </c>
      <c r="F5" s="5" t="s">
        <v>38</v>
      </c>
      <c r="G5" s="5">
        <v>2019</v>
      </c>
      <c r="H5" s="5" t="str">
        <f>CONCATENATE("94241004764")</f>
        <v>94241004764</v>
      </c>
      <c r="I5" s="5" t="s">
        <v>29</v>
      </c>
      <c r="J5" s="5" t="s">
        <v>30</v>
      </c>
      <c r="K5" s="5" t="str">
        <f>CONCATENATE("")</f>
        <v/>
      </c>
      <c r="L5" s="5" t="str">
        <f>CONCATENATE("10 10.1 4b")</f>
        <v>10 10.1 4b</v>
      </c>
      <c r="M5" s="5" t="str">
        <f>CONCATENATE("00746520444")</f>
        <v>00746520444</v>
      </c>
      <c r="N5" s="5" t="s">
        <v>39</v>
      </c>
      <c r="O5" s="5"/>
      <c r="P5" s="6">
        <v>44028</v>
      </c>
      <c r="Q5" s="5" t="s">
        <v>31</v>
      </c>
      <c r="R5" s="5" t="s">
        <v>32</v>
      </c>
      <c r="S5" s="5" t="s">
        <v>33</v>
      </c>
      <c r="T5" s="5"/>
      <c r="U5" s="7">
        <v>4192.3</v>
      </c>
      <c r="V5" s="7">
        <v>1807.72</v>
      </c>
      <c r="W5" s="7">
        <v>1669.37</v>
      </c>
      <c r="X5" s="5">
        <v>0</v>
      </c>
      <c r="Y5" s="5">
        <v>715.21</v>
      </c>
    </row>
    <row r="6" spans="1:25" x14ac:dyDescent="0.25">
      <c r="A6" s="5" t="s">
        <v>26</v>
      </c>
      <c r="B6" s="5" t="s">
        <v>27</v>
      </c>
      <c r="C6" s="5" t="s">
        <v>36</v>
      </c>
      <c r="D6" s="5" t="s">
        <v>40</v>
      </c>
      <c r="E6" s="5" t="s">
        <v>28</v>
      </c>
      <c r="F6" s="5" t="s">
        <v>41</v>
      </c>
      <c r="G6" s="5">
        <v>2019</v>
      </c>
      <c r="H6" s="5" t="str">
        <f>CONCATENATE("94240210974")</f>
        <v>94240210974</v>
      </c>
      <c r="I6" s="5" t="s">
        <v>29</v>
      </c>
      <c r="J6" s="5" t="s">
        <v>30</v>
      </c>
      <c r="K6" s="5" t="str">
        <f>CONCATENATE("")</f>
        <v/>
      </c>
      <c r="L6" s="5" t="str">
        <f>CONCATENATE("10 10.1 4a")</f>
        <v>10 10.1 4a</v>
      </c>
      <c r="M6" s="5" t="str">
        <f>CONCATENATE("CPTGRG77S13B474U")</f>
        <v>CPTGRG77S13B474U</v>
      </c>
      <c r="N6" s="5" t="s">
        <v>42</v>
      </c>
      <c r="O6" s="5"/>
      <c r="P6" s="6">
        <v>44025</v>
      </c>
      <c r="Q6" s="5" t="s">
        <v>31</v>
      </c>
      <c r="R6" s="5" t="s">
        <v>32</v>
      </c>
      <c r="S6" s="5" t="s">
        <v>33</v>
      </c>
      <c r="T6" s="5"/>
      <c r="U6" s="5">
        <v>37.24</v>
      </c>
      <c r="V6" s="5">
        <v>16.059999999999999</v>
      </c>
      <c r="W6" s="5">
        <v>14.83</v>
      </c>
      <c r="X6" s="5">
        <v>0</v>
      </c>
      <c r="Y6" s="5">
        <v>6.35</v>
      </c>
    </row>
    <row r="7" spans="1:25" ht="24.75" x14ac:dyDescent="0.25">
      <c r="A7" s="5" t="s">
        <v>26</v>
      </c>
      <c r="B7" s="5" t="s">
        <v>27</v>
      </c>
      <c r="C7" s="5" t="s">
        <v>36</v>
      </c>
      <c r="D7" s="5" t="s">
        <v>37</v>
      </c>
      <c r="E7" s="5" t="s">
        <v>34</v>
      </c>
      <c r="F7" s="5" t="s">
        <v>43</v>
      </c>
      <c r="G7" s="5">
        <v>2019</v>
      </c>
      <c r="H7" s="5" t="str">
        <f>CONCATENATE("94241098147")</f>
        <v>94241098147</v>
      </c>
      <c r="I7" s="5" t="s">
        <v>29</v>
      </c>
      <c r="J7" s="5" t="s">
        <v>30</v>
      </c>
      <c r="K7" s="5" t="str">
        <f>CONCATENATE("")</f>
        <v/>
      </c>
      <c r="L7" s="5" t="str">
        <f>CONCATENATE("10 10.1 4b")</f>
        <v>10 10.1 4b</v>
      </c>
      <c r="M7" s="5" t="str">
        <f>CONCATENATE("DLGVTR53T63G137Y")</f>
        <v>DLGVTR53T63G137Y</v>
      </c>
      <c r="N7" s="5" t="s">
        <v>44</v>
      </c>
      <c r="O7" s="5"/>
      <c r="P7" s="6">
        <v>44029</v>
      </c>
      <c r="Q7" s="5" t="s">
        <v>31</v>
      </c>
      <c r="R7" s="5" t="s">
        <v>32</v>
      </c>
      <c r="S7" s="5" t="s">
        <v>33</v>
      </c>
      <c r="T7" s="5"/>
      <c r="U7" s="5">
        <v>32.92</v>
      </c>
      <c r="V7" s="5">
        <v>14.2</v>
      </c>
      <c r="W7" s="5">
        <v>13.11</v>
      </c>
      <c r="X7" s="5">
        <v>0</v>
      </c>
      <c r="Y7" s="5">
        <v>5.61</v>
      </c>
    </row>
    <row r="8" spans="1:25" ht="24.75" x14ac:dyDescent="0.25">
      <c r="A8" s="5" t="s">
        <v>26</v>
      </c>
      <c r="B8" s="5" t="s">
        <v>27</v>
      </c>
      <c r="C8" s="5" t="s">
        <v>36</v>
      </c>
      <c r="D8" s="5" t="s">
        <v>40</v>
      </c>
      <c r="E8" s="5" t="s">
        <v>28</v>
      </c>
      <c r="F8" s="5" t="s">
        <v>41</v>
      </c>
      <c r="G8" s="5">
        <v>2019</v>
      </c>
      <c r="H8" s="5" t="str">
        <f>CONCATENATE("94240904469")</f>
        <v>94240904469</v>
      </c>
      <c r="I8" s="5" t="s">
        <v>29</v>
      </c>
      <c r="J8" s="5" t="s">
        <v>30</v>
      </c>
      <c r="K8" s="5" t="str">
        <f>CONCATENATE("")</f>
        <v/>
      </c>
      <c r="L8" s="5" t="str">
        <f>CONCATENATE("10 10.1 4a")</f>
        <v>10 10.1 4a</v>
      </c>
      <c r="M8" s="5" t="str">
        <f>CONCATENATE("01141480432")</f>
        <v>01141480432</v>
      </c>
      <c r="N8" s="5" t="s">
        <v>45</v>
      </c>
      <c r="O8" s="5"/>
      <c r="P8" s="6">
        <v>44025</v>
      </c>
      <c r="Q8" s="5" t="s">
        <v>31</v>
      </c>
      <c r="R8" s="5" t="s">
        <v>32</v>
      </c>
      <c r="S8" s="5" t="s">
        <v>33</v>
      </c>
      <c r="T8" s="5"/>
      <c r="U8" s="5">
        <v>767.75</v>
      </c>
      <c r="V8" s="5">
        <v>331.05</v>
      </c>
      <c r="W8" s="5">
        <v>305.72000000000003</v>
      </c>
      <c r="X8" s="5">
        <v>0</v>
      </c>
      <c r="Y8" s="5">
        <v>130.97999999999999</v>
      </c>
    </row>
    <row r="9" spans="1:25" ht="24.75" x14ac:dyDescent="0.25">
      <c r="A9" s="5" t="s">
        <v>26</v>
      </c>
      <c r="B9" s="5" t="s">
        <v>27</v>
      </c>
      <c r="C9" s="5" t="s">
        <v>36</v>
      </c>
      <c r="D9" s="5" t="s">
        <v>46</v>
      </c>
      <c r="E9" s="5" t="s">
        <v>34</v>
      </c>
      <c r="F9" s="5" t="s">
        <v>47</v>
      </c>
      <c r="G9" s="5">
        <v>2019</v>
      </c>
      <c r="H9" s="5" t="str">
        <f>CONCATENATE("94240444623")</f>
        <v>94240444623</v>
      </c>
      <c r="I9" s="5" t="s">
        <v>29</v>
      </c>
      <c r="J9" s="5" t="s">
        <v>30</v>
      </c>
      <c r="K9" s="5" t="str">
        <f>CONCATENATE("")</f>
        <v/>
      </c>
      <c r="L9" s="5" t="str">
        <f>CONCATENATE("10 10.1 4a")</f>
        <v>10 10.1 4a</v>
      </c>
      <c r="M9" s="5" t="str">
        <f>CONCATENATE("CMBMRT77M60B352T")</f>
        <v>CMBMRT77M60B352T</v>
      </c>
      <c r="N9" s="5" t="s">
        <v>48</v>
      </c>
      <c r="O9" s="5"/>
      <c r="P9" s="6">
        <v>44025</v>
      </c>
      <c r="Q9" s="5" t="s">
        <v>31</v>
      </c>
      <c r="R9" s="5" t="s">
        <v>32</v>
      </c>
      <c r="S9" s="5" t="s">
        <v>33</v>
      </c>
      <c r="T9" s="5"/>
      <c r="U9" s="7">
        <v>2668.19</v>
      </c>
      <c r="V9" s="7">
        <v>1150.52</v>
      </c>
      <c r="W9" s="7">
        <v>1062.47</v>
      </c>
      <c r="X9" s="5">
        <v>0</v>
      </c>
      <c r="Y9" s="5">
        <v>455.2</v>
      </c>
    </row>
    <row r="10" spans="1:25" ht="24.75" x14ac:dyDescent="0.25">
      <c r="A10" s="5" t="s">
        <v>26</v>
      </c>
      <c r="B10" s="5" t="s">
        <v>27</v>
      </c>
      <c r="C10" s="5" t="s">
        <v>36</v>
      </c>
      <c r="D10" s="5" t="s">
        <v>46</v>
      </c>
      <c r="E10" s="5" t="s">
        <v>35</v>
      </c>
      <c r="F10" s="5" t="s">
        <v>49</v>
      </c>
      <c r="G10" s="5">
        <v>2019</v>
      </c>
      <c r="H10" s="5" t="str">
        <f>CONCATENATE("94241161119")</f>
        <v>94241161119</v>
      </c>
      <c r="I10" s="5" t="s">
        <v>29</v>
      </c>
      <c r="J10" s="5" t="s">
        <v>30</v>
      </c>
      <c r="K10" s="5" t="str">
        <f>CONCATENATE("")</f>
        <v/>
      </c>
      <c r="L10" s="5" t="str">
        <f>CONCATENATE("10 10.1 4a")</f>
        <v>10 10.1 4a</v>
      </c>
      <c r="M10" s="5" t="str">
        <f>CONCATENATE("00199680547")</f>
        <v>00199680547</v>
      </c>
      <c r="N10" s="5" t="s">
        <v>50</v>
      </c>
      <c r="O10" s="5"/>
      <c r="P10" s="6">
        <v>44025</v>
      </c>
      <c r="Q10" s="5" t="s">
        <v>31</v>
      </c>
      <c r="R10" s="5" t="s">
        <v>32</v>
      </c>
      <c r="S10" s="5" t="s">
        <v>33</v>
      </c>
      <c r="T10" s="5"/>
      <c r="U10" s="7">
        <v>1470.89</v>
      </c>
      <c r="V10" s="5">
        <v>634.25</v>
      </c>
      <c r="W10" s="5">
        <v>585.71</v>
      </c>
      <c r="X10" s="5">
        <v>0</v>
      </c>
      <c r="Y10" s="5">
        <v>250.93</v>
      </c>
    </row>
    <row r="11" spans="1:25" ht="24.75" x14ac:dyDescent="0.25">
      <c r="A11" s="5" t="s">
        <v>26</v>
      </c>
      <c r="B11" s="5" t="s">
        <v>27</v>
      </c>
      <c r="C11" s="5" t="s">
        <v>36</v>
      </c>
      <c r="D11" s="5" t="s">
        <v>46</v>
      </c>
      <c r="E11" s="5" t="s">
        <v>28</v>
      </c>
      <c r="F11" s="5" t="s">
        <v>51</v>
      </c>
      <c r="G11" s="5">
        <v>2019</v>
      </c>
      <c r="H11" s="5" t="str">
        <f>CONCATENATE("94240626641")</f>
        <v>94240626641</v>
      </c>
      <c r="I11" s="5" t="s">
        <v>29</v>
      </c>
      <c r="J11" s="5" t="s">
        <v>30</v>
      </c>
      <c r="K11" s="5" t="str">
        <f>CONCATENATE("")</f>
        <v/>
      </c>
      <c r="L11" s="5" t="str">
        <f>CONCATENATE("10 10.1 4a")</f>
        <v>10 10.1 4a</v>
      </c>
      <c r="M11" s="5" t="str">
        <f>CONCATENATE("CNCGST75M02B352T")</f>
        <v>CNCGST75M02B352T</v>
      </c>
      <c r="N11" s="5" t="s">
        <v>52</v>
      </c>
      <c r="O11" s="5"/>
      <c r="P11" s="6">
        <v>44025</v>
      </c>
      <c r="Q11" s="5" t="s">
        <v>31</v>
      </c>
      <c r="R11" s="5" t="s">
        <v>32</v>
      </c>
      <c r="S11" s="5" t="s">
        <v>33</v>
      </c>
      <c r="T11" s="5"/>
      <c r="U11" s="7">
        <v>2481.71</v>
      </c>
      <c r="V11" s="7">
        <v>1070.1099999999999</v>
      </c>
      <c r="W11" s="5">
        <v>988.22</v>
      </c>
      <c r="X11" s="5">
        <v>0</v>
      </c>
      <c r="Y11" s="5">
        <v>423.38</v>
      </c>
    </row>
  </sheetData>
  <mergeCells count="2">
    <mergeCell ref="A1:Y1"/>
    <mergeCell ref="A2:Y2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Dettaglio_Domande_Pagabili_AGEA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</dc:creator>
  <cp:lastModifiedBy>Michele</cp:lastModifiedBy>
  <dcterms:created xsi:type="dcterms:W3CDTF">2020-07-27T10:11:16Z</dcterms:created>
  <dcterms:modified xsi:type="dcterms:W3CDTF">2020-07-27T10:11:53Z</dcterms:modified>
</cp:coreProperties>
</file>