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77/"/>
    </mc:Choice>
  </mc:AlternateContent>
  <xr:revisionPtr revIDLastSave="0" documentId="8_{6529D0BE-3B28-4B26-AE1C-0DC18735AAF3}" xr6:coauthVersionLast="45" xr6:coauthVersionMax="45" xr10:uidLastSave="{00000000-0000-0000-0000-000000000000}"/>
  <bookViews>
    <workbookView xWindow="-110" yWindow="-110" windowWidth="19420" windowHeight="10420" xr2:uid="{DBEDC5E7-F955-4632-9841-126686BD739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<sst xmlns="http://schemas.openxmlformats.org/spreadsheetml/2006/main" count="153" uniqueCount="59">
  <si>
    <t>Dettaglio Domande Pagabili Decreto 477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</si>
  <si>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</si>
  <si>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</si>
  <si>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</si>
  <si>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</si>
  <si>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</si>
  <si>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</si>
  <si>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</si>
  <si>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</si>
  <si>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</si>
  <si>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</si>
  <si>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</si>
  <si>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</si>
  <si>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</si>
  <si>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</si>
  <si>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</si>
  <si>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</si>
  <si>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</si>
  <si>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</si>
  <si>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</si>
  <si>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</si>
  <si>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</si>
  <si>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</si>
  <si>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</si>
  <si>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</si>
  <si>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</si>
  <si>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</si>
  <si>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</si>
  <si>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</si>
  <si>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</si>
  <si>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SI</t>
  </si>
  <si>
    <t>Nuova Programmazione</t>
  </si>
  <si>
    <t>In Liquidazione</t>
  </si>
  <si>
    <t>Saldo</t>
  </si>
  <si>
    <t>Co-Finanziato</t>
  </si>
  <si>
    <t>Ordinario</t>
  </si>
  <si>
    <t>NO</t>
  </si>
  <si>
    <t>IN PROPRIO</t>
  </si>
  <si>
    <t>MARCHE</t>
  </si>
  <si>
    <t>SERV. DEC. AGRICOLTURA E ALIM. - MACERATA</t>
  </si>
  <si>
    <t>CAA Coldiretti - MACERATA - 017</t>
  </si>
  <si>
    <t>SOCIETA' AGRICOLA FATTORIA FUCILI S.S.</t>
  </si>
  <si>
    <t>AGEA.ASR.2021.0986832</t>
  </si>
  <si>
    <t>SERV. DEC. AGRICOLTURA E ALIMENTAZIONE - ANCONA</t>
  </si>
  <si>
    <t>CAA Coldiretti - ANCONA - 002</t>
  </si>
  <si>
    <t>SOCIETA' AGRICOLA IL GELSO DEI FRATELLI COFANI DI COFANI LUCA E MICHEL</t>
  </si>
  <si>
    <t>AGEA.ASR.2021.0986711</t>
  </si>
  <si>
    <t>BONFIGLI LEONARDO</t>
  </si>
  <si>
    <t>AGEA.ASR.2021.0986855</t>
  </si>
  <si>
    <t>SERV. DEC. AGRICOLTURA E ALIM. -ASCOLI PICENO</t>
  </si>
  <si>
    <t>CAA Coldiretti - FERMO - 001</t>
  </si>
  <si>
    <t>MASILI FRANCESCO</t>
  </si>
  <si>
    <t>AGEA.ASR.2021.0986796</t>
  </si>
  <si>
    <t>AGEA.ASR.2021.0986815</t>
  </si>
  <si>
    <t>CAA UNICAA srl</t>
  </si>
  <si>
    <t>CAA UNICAA - ASCOLI PICENO - 004</t>
  </si>
  <si>
    <t>PODERI DE MARTE DEI F.LLI CAPANNELLI MARINO E ROBERTO S.S.- SOCIE TA'</t>
  </si>
  <si>
    <t>AGEA.ASR.2021.0986696</t>
  </si>
  <si>
    <t>AGEA.ASR.2021.0986683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</si>
</sst>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F457-B2A2-429A-95E5-FEB316EC9D78}">
  <dimension ref="A1:Z12"/>
  <sheetViews>
    <sheetView showGridLines="0" tabSelected="1" workbookViewId="0">
      <selection activeCell="E16" sqref="E1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6.90625" bestFit="1" customWidth="1"/>
    <col min="5" max="5" width="20.36328125" bestFit="1" customWidth="1"/>
    <col min="6" max="6" width="19.8164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3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11.54296875" bestFit="1" customWidth="1"/>
    <col min="260" max="260" width="26.90625" bestFit="1" customWidth="1"/>
    <col min="261" max="261" width="20.36328125" bestFit="1" customWidth="1"/>
    <col min="262" max="262" width="19.8164062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3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11.54296875" bestFit="1" customWidth="1"/>
    <col min="516" max="516" width="26.90625" bestFit="1" customWidth="1"/>
    <col min="517" max="517" width="20.36328125" bestFit="1" customWidth="1"/>
    <col min="518" max="518" width="19.8164062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3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11.54296875" bestFit="1" customWidth="1"/>
    <col min="772" max="772" width="26.90625" bestFit="1" customWidth="1"/>
    <col min="773" max="773" width="20.36328125" bestFit="1" customWidth="1"/>
    <col min="774" max="774" width="19.8164062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3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11.54296875" bestFit="1" customWidth="1"/>
    <col min="1028" max="1028" width="26.90625" bestFit="1" customWidth="1"/>
    <col min="1029" max="1029" width="20.36328125" bestFit="1" customWidth="1"/>
    <col min="1030" max="1030" width="19.8164062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3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11.54296875" bestFit="1" customWidth="1"/>
    <col min="1284" max="1284" width="26.90625" bestFit="1" customWidth="1"/>
    <col min="1285" max="1285" width="20.36328125" bestFit="1" customWidth="1"/>
    <col min="1286" max="1286" width="19.8164062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3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11.54296875" bestFit="1" customWidth="1"/>
    <col min="1540" max="1540" width="26.90625" bestFit="1" customWidth="1"/>
    <col min="1541" max="1541" width="20.36328125" bestFit="1" customWidth="1"/>
    <col min="1542" max="1542" width="19.8164062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3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11.54296875" bestFit="1" customWidth="1"/>
    <col min="1796" max="1796" width="26.90625" bestFit="1" customWidth="1"/>
    <col min="1797" max="1797" width="20.36328125" bestFit="1" customWidth="1"/>
    <col min="1798" max="1798" width="19.8164062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3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11.54296875" bestFit="1" customWidth="1"/>
    <col min="2052" max="2052" width="26.90625" bestFit="1" customWidth="1"/>
    <col min="2053" max="2053" width="20.36328125" bestFit="1" customWidth="1"/>
    <col min="2054" max="2054" width="19.8164062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3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11.54296875" bestFit="1" customWidth="1"/>
    <col min="2308" max="2308" width="26.90625" bestFit="1" customWidth="1"/>
    <col min="2309" max="2309" width="20.36328125" bestFit="1" customWidth="1"/>
    <col min="2310" max="2310" width="19.8164062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3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11.54296875" bestFit="1" customWidth="1"/>
    <col min="2564" max="2564" width="26.90625" bestFit="1" customWidth="1"/>
    <col min="2565" max="2565" width="20.36328125" bestFit="1" customWidth="1"/>
    <col min="2566" max="2566" width="19.8164062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3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11.54296875" bestFit="1" customWidth="1"/>
    <col min="2820" max="2820" width="26.90625" bestFit="1" customWidth="1"/>
    <col min="2821" max="2821" width="20.36328125" bestFit="1" customWidth="1"/>
    <col min="2822" max="2822" width="19.8164062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3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11.54296875" bestFit="1" customWidth="1"/>
    <col min="3076" max="3076" width="26.90625" bestFit="1" customWidth="1"/>
    <col min="3077" max="3077" width="20.36328125" bestFit="1" customWidth="1"/>
    <col min="3078" max="3078" width="19.8164062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3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11.54296875" bestFit="1" customWidth="1"/>
    <col min="3332" max="3332" width="26.90625" bestFit="1" customWidth="1"/>
    <col min="3333" max="3333" width="20.36328125" bestFit="1" customWidth="1"/>
    <col min="3334" max="3334" width="19.8164062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3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11.54296875" bestFit="1" customWidth="1"/>
    <col min="3588" max="3588" width="26.90625" bestFit="1" customWidth="1"/>
    <col min="3589" max="3589" width="20.36328125" bestFit="1" customWidth="1"/>
    <col min="3590" max="3590" width="19.8164062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3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11.54296875" bestFit="1" customWidth="1"/>
    <col min="3844" max="3844" width="26.90625" bestFit="1" customWidth="1"/>
    <col min="3845" max="3845" width="20.36328125" bestFit="1" customWidth="1"/>
    <col min="3846" max="3846" width="19.8164062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3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11.54296875" bestFit="1" customWidth="1"/>
    <col min="4100" max="4100" width="26.90625" bestFit="1" customWidth="1"/>
    <col min="4101" max="4101" width="20.36328125" bestFit="1" customWidth="1"/>
    <col min="4102" max="4102" width="19.8164062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3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11.54296875" bestFit="1" customWidth="1"/>
    <col min="4356" max="4356" width="26.90625" bestFit="1" customWidth="1"/>
    <col min="4357" max="4357" width="20.36328125" bestFit="1" customWidth="1"/>
    <col min="4358" max="4358" width="19.8164062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3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11.54296875" bestFit="1" customWidth="1"/>
    <col min="4612" max="4612" width="26.90625" bestFit="1" customWidth="1"/>
    <col min="4613" max="4613" width="20.36328125" bestFit="1" customWidth="1"/>
    <col min="4614" max="4614" width="19.8164062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3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11.54296875" bestFit="1" customWidth="1"/>
    <col min="4868" max="4868" width="26.90625" bestFit="1" customWidth="1"/>
    <col min="4869" max="4869" width="20.36328125" bestFit="1" customWidth="1"/>
    <col min="4870" max="4870" width="19.8164062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3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11.54296875" bestFit="1" customWidth="1"/>
    <col min="5124" max="5124" width="26.90625" bestFit="1" customWidth="1"/>
    <col min="5125" max="5125" width="20.36328125" bestFit="1" customWidth="1"/>
    <col min="5126" max="5126" width="19.8164062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3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11.54296875" bestFit="1" customWidth="1"/>
    <col min="5380" max="5380" width="26.90625" bestFit="1" customWidth="1"/>
    <col min="5381" max="5381" width="20.36328125" bestFit="1" customWidth="1"/>
    <col min="5382" max="5382" width="19.8164062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3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11.54296875" bestFit="1" customWidth="1"/>
    <col min="5636" max="5636" width="26.90625" bestFit="1" customWidth="1"/>
    <col min="5637" max="5637" width="20.36328125" bestFit="1" customWidth="1"/>
    <col min="5638" max="5638" width="19.8164062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3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11.54296875" bestFit="1" customWidth="1"/>
    <col min="5892" max="5892" width="26.90625" bestFit="1" customWidth="1"/>
    <col min="5893" max="5893" width="20.36328125" bestFit="1" customWidth="1"/>
    <col min="5894" max="5894" width="19.8164062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3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11.54296875" bestFit="1" customWidth="1"/>
    <col min="6148" max="6148" width="26.90625" bestFit="1" customWidth="1"/>
    <col min="6149" max="6149" width="20.36328125" bestFit="1" customWidth="1"/>
    <col min="6150" max="6150" width="19.8164062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3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11.54296875" bestFit="1" customWidth="1"/>
    <col min="6404" max="6404" width="26.90625" bestFit="1" customWidth="1"/>
    <col min="6405" max="6405" width="20.36328125" bestFit="1" customWidth="1"/>
    <col min="6406" max="6406" width="19.8164062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3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11.54296875" bestFit="1" customWidth="1"/>
    <col min="6660" max="6660" width="26.90625" bestFit="1" customWidth="1"/>
    <col min="6661" max="6661" width="20.36328125" bestFit="1" customWidth="1"/>
    <col min="6662" max="6662" width="19.8164062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3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11.54296875" bestFit="1" customWidth="1"/>
    <col min="6916" max="6916" width="26.90625" bestFit="1" customWidth="1"/>
    <col min="6917" max="6917" width="20.36328125" bestFit="1" customWidth="1"/>
    <col min="6918" max="6918" width="19.8164062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3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11.54296875" bestFit="1" customWidth="1"/>
    <col min="7172" max="7172" width="26.90625" bestFit="1" customWidth="1"/>
    <col min="7173" max="7173" width="20.36328125" bestFit="1" customWidth="1"/>
    <col min="7174" max="7174" width="19.8164062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3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11.54296875" bestFit="1" customWidth="1"/>
    <col min="7428" max="7428" width="26.90625" bestFit="1" customWidth="1"/>
    <col min="7429" max="7429" width="20.36328125" bestFit="1" customWidth="1"/>
    <col min="7430" max="7430" width="19.8164062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3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11.54296875" bestFit="1" customWidth="1"/>
    <col min="7684" max="7684" width="26.90625" bestFit="1" customWidth="1"/>
    <col min="7685" max="7685" width="20.36328125" bestFit="1" customWidth="1"/>
    <col min="7686" max="7686" width="19.8164062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3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11.54296875" bestFit="1" customWidth="1"/>
    <col min="7940" max="7940" width="26.90625" bestFit="1" customWidth="1"/>
    <col min="7941" max="7941" width="20.36328125" bestFit="1" customWidth="1"/>
    <col min="7942" max="7942" width="19.8164062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3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11.54296875" bestFit="1" customWidth="1"/>
    <col min="8196" max="8196" width="26.90625" bestFit="1" customWidth="1"/>
    <col min="8197" max="8197" width="20.36328125" bestFit="1" customWidth="1"/>
    <col min="8198" max="8198" width="19.8164062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3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11.54296875" bestFit="1" customWidth="1"/>
    <col min="8452" max="8452" width="26.90625" bestFit="1" customWidth="1"/>
    <col min="8453" max="8453" width="20.36328125" bestFit="1" customWidth="1"/>
    <col min="8454" max="8454" width="19.8164062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3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11.54296875" bestFit="1" customWidth="1"/>
    <col min="8708" max="8708" width="26.90625" bestFit="1" customWidth="1"/>
    <col min="8709" max="8709" width="20.36328125" bestFit="1" customWidth="1"/>
    <col min="8710" max="8710" width="19.8164062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3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11.54296875" bestFit="1" customWidth="1"/>
    <col min="8964" max="8964" width="26.90625" bestFit="1" customWidth="1"/>
    <col min="8965" max="8965" width="20.36328125" bestFit="1" customWidth="1"/>
    <col min="8966" max="8966" width="19.8164062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3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11.54296875" bestFit="1" customWidth="1"/>
    <col min="9220" max="9220" width="26.90625" bestFit="1" customWidth="1"/>
    <col min="9221" max="9221" width="20.36328125" bestFit="1" customWidth="1"/>
    <col min="9222" max="9222" width="19.8164062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3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11.54296875" bestFit="1" customWidth="1"/>
    <col min="9476" max="9476" width="26.90625" bestFit="1" customWidth="1"/>
    <col min="9477" max="9477" width="20.36328125" bestFit="1" customWidth="1"/>
    <col min="9478" max="9478" width="19.8164062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3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11.54296875" bestFit="1" customWidth="1"/>
    <col min="9732" max="9732" width="26.90625" bestFit="1" customWidth="1"/>
    <col min="9733" max="9733" width="20.36328125" bestFit="1" customWidth="1"/>
    <col min="9734" max="9734" width="19.8164062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3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11.54296875" bestFit="1" customWidth="1"/>
    <col min="9988" max="9988" width="26.90625" bestFit="1" customWidth="1"/>
    <col min="9989" max="9989" width="20.36328125" bestFit="1" customWidth="1"/>
    <col min="9990" max="9990" width="19.8164062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3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11.54296875" bestFit="1" customWidth="1"/>
    <col min="10244" max="10244" width="26.90625" bestFit="1" customWidth="1"/>
    <col min="10245" max="10245" width="20.36328125" bestFit="1" customWidth="1"/>
    <col min="10246" max="10246" width="19.8164062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3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11.54296875" bestFit="1" customWidth="1"/>
    <col min="10500" max="10500" width="26.90625" bestFit="1" customWidth="1"/>
    <col min="10501" max="10501" width="20.36328125" bestFit="1" customWidth="1"/>
    <col min="10502" max="10502" width="19.8164062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3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11.54296875" bestFit="1" customWidth="1"/>
    <col min="10756" max="10756" width="26.90625" bestFit="1" customWidth="1"/>
    <col min="10757" max="10757" width="20.36328125" bestFit="1" customWidth="1"/>
    <col min="10758" max="10758" width="19.8164062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3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11.54296875" bestFit="1" customWidth="1"/>
    <col min="11012" max="11012" width="26.90625" bestFit="1" customWidth="1"/>
    <col min="11013" max="11013" width="20.36328125" bestFit="1" customWidth="1"/>
    <col min="11014" max="11014" width="19.8164062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3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11.54296875" bestFit="1" customWidth="1"/>
    <col min="11268" max="11268" width="26.90625" bestFit="1" customWidth="1"/>
    <col min="11269" max="11269" width="20.36328125" bestFit="1" customWidth="1"/>
    <col min="11270" max="11270" width="19.8164062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3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11.54296875" bestFit="1" customWidth="1"/>
    <col min="11524" max="11524" width="26.90625" bestFit="1" customWidth="1"/>
    <col min="11525" max="11525" width="20.36328125" bestFit="1" customWidth="1"/>
    <col min="11526" max="11526" width="19.8164062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3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11.54296875" bestFit="1" customWidth="1"/>
    <col min="11780" max="11780" width="26.90625" bestFit="1" customWidth="1"/>
    <col min="11781" max="11781" width="20.36328125" bestFit="1" customWidth="1"/>
    <col min="11782" max="11782" width="19.8164062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3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11.54296875" bestFit="1" customWidth="1"/>
    <col min="12036" max="12036" width="26.90625" bestFit="1" customWidth="1"/>
    <col min="12037" max="12037" width="20.36328125" bestFit="1" customWidth="1"/>
    <col min="12038" max="12038" width="19.8164062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3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11.54296875" bestFit="1" customWidth="1"/>
    <col min="12292" max="12292" width="26.90625" bestFit="1" customWidth="1"/>
    <col min="12293" max="12293" width="20.36328125" bestFit="1" customWidth="1"/>
    <col min="12294" max="12294" width="19.8164062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3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11.54296875" bestFit="1" customWidth="1"/>
    <col min="12548" max="12548" width="26.90625" bestFit="1" customWidth="1"/>
    <col min="12549" max="12549" width="20.36328125" bestFit="1" customWidth="1"/>
    <col min="12550" max="12550" width="19.8164062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3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11.54296875" bestFit="1" customWidth="1"/>
    <col min="12804" max="12804" width="26.90625" bestFit="1" customWidth="1"/>
    <col min="12805" max="12805" width="20.36328125" bestFit="1" customWidth="1"/>
    <col min="12806" max="12806" width="19.8164062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3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11.54296875" bestFit="1" customWidth="1"/>
    <col min="13060" max="13060" width="26.90625" bestFit="1" customWidth="1"/>
    <col min="13061" max="13061" width="20.36328125" bestFit="1" customWidth="1"/>
    <col min="13062" max="13062" width="19.8164062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3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11.54296875" bestFit="1" customWidth="1"/>
    <col min="13316" max="13316" width="26.90625" bestFit="1" customWidth="1"/>
    <col min="13317" max="13317" width="20.36328125" bestFit="1" customWidth="1"/>
    <col min="13318" max="13318" width="19.8164062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3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11.54296875" bestFit="1" customWidth="1"/>
    <col min="13572" max="13572" width="26.90625" bestFit="1" customWidth="1"/>
    <col min="13573" max="13573" width="20.36328125" bestFit="1" customWidth="1"/>
    <col min="13574" max="13574" width="19.8164062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3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11.54296875" bestFit="1" customWidth="1"/>
    <col min="13828" max="13828" width="26.90625" bestFit="1" customWidth="1"/>
    <col min="13829" max="13829" width="20.36328125" bestFit="1" customWidth="1"/>
    <col min="13830" max="13830" width="19.8164062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3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11.54296875" bestFit="1" customWidth="1"/>
    <col min="14084" max="14084" width="26.90625" bestFit="1" customWidth="1"/>
    <col min="14085" max="14085" width="20.36328125" bestFit="1" customWidth="1"/>
    <col min="14086" max="14086" width="19.8164062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3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11.54296875" bestFit="1" customWidth="1"/>
    <col min="14340" max="14340" width="26.90625" bestFit="1" customWidth="1"/>
    <col min="14341" max="14341" width="20.36328125" bestFit="1" customWidth="1"/>
    <col min="14342" max="14342" width="19.8164062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3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11.54296875" bestFit="1" customWidth="1"/>
    <col min="14596" max="14596" width="26.90625" bestFit="1" customWidth="1"/>
    <col min="14597" max="14597" width="20.36328125" bestFit="1" customWidth="1"/>
    <col min="14598" max="14598" width="19.8164062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3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11.54296875" bestFit="1" customWidth="1"/>
    <col min="14852" max="14852" width="26.90625" bestFit="1" customWidth="1"/>
    <col min="14853" max="14853" width="20.36328125" bestFit="1" customWidth="1"/>
    <col min="14854" max="14854" width="19.8164062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3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11.54296875" bestFit="1" customWidth="1"/>
    <col min="15108" max="15108" width="26.90625" bestFit="1" customWidth="1"/>
    <col min="15109" max="15109" width="20.36328125" bestFit="1" customWidth="1"/>
    <col min="15110" max="15110" width="19.8164062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3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11.54296875" bestFit="1" customWidth="1"/>
    <col min="15364" max="15364" width="26.90625" bestFit="1" customWidth="1"/>
    <col min="15365" max="15365" width="20.36328125" bestFit="1" customWidth="1"/>
    <col min="15366" max="15366" width="19.8164062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3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11.54296875" bestFit="1" customWidth="1"/>
    <col min="15620" max="15620" width="26.90625" bestFit="1" customWidth="1"/>
    <col min="15621" max="15621" width="20.36328125" bestFit="1" customWidth="1"/>
    <col min="15622" max="15622" width="19.8164062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3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11.54296875" bestFit="1" customWidth="1"/>
    <col min="15876" max="15876" width="26.90625" bestFit="1" customWidth="1"/>
    <col min="15877" max="15877" width="20.36328125" bestFit="1" customWidth="1"/>
    <col min="15878" max="15878" width="19.8164062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3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11.54296875" bestFit="1" customWidth="1"/>
    <col min="16132" max="16132" width="26.90625" bestFit="1" customWidth="1"/>
    <col min="16133" max="16133" width="20.36328125" bestFit="1" customWidth="1"/>
    <col min="16134" max="16134" width="19.8164062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3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38</v>
      </c>
      <c r="D4" s="7" t="s">
        <v>39</v>
      </c>
      <c r="E4" s="7" t="s">
        <v>29</v>
      </c>
      <c r="F4" s="7" t="s">
        <v>40</v>
      </c>
      <c r="G4" s="7">
        <v>2017</v>
      </c>
      <c r="H4" s="7" t="str">
        <f>CONCATENATE("14270213458")</f>
        <v>14270213458</v>
      </c>
      <c r="I4" s="7" t="s">
        <v>30</v>
      </c>
      <c r="J4" s="7" t="s">
        <v>31</v>
      </c>
      <c r="K4" s="7" t="str">
        <f>CONCATENATE("")</f>
        <v/>
      </c>
      <c r="L4" s="7" t="str">
        <f>CONCATENATE("6 6.1 2b")</f>
        <v>6 6.1 2b</v>
      </c>
      <c r="M4" s="7" t="str">
        <f>CONCATENATE("01953730437")</f>
        <v>01953730437</v>
      </c>
      <c r="N4" s="7" t="s">
        <v>41</v>
      </c>
      <c r="O4" s="7" t="s">
        <v>42</v>
      </c>
      <c r="P4" s="8">
        <v>44413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10500</v>
      </c>
      <c r="W4" s="9">
        <v>4527.6000000000004</v>
      </c>
      <c r="X4" s="9">
        <v>4181.1000000000004</v>
      </c>
      <c r="Y4" s="7">
        <v>0</v>
      </c>
      <c r="Z4" s="9">
        <v>1791.3</v>
      </c>
    </row>
    <row r="5" spans="1:26" ht="17.5" x14ac:dyDescent="0.35">
      <c r="A5" s="7" t="s">
        <v>27</v>
      </c>
      <c r="B5" s="7" t="s">
        <v>28</v>
      </c>
      <c r="C5" s="7" t="s">
        <v>38</v>
      </c>
      <c r="D5" s="7" t="s">
        <v>43</v>
      </c>
      <c r="E5" s="7" t="s">
        <v>29</v>
      </c>
      <c r="F5" s="7" t="s">
        <v>44</v>
      </c>
      <c r="G5" s="7">
        <v>2017</v>
      </c>
      <c r="H5" s="7" t="str">
        <f>CONCATENATE("14270213201")</f>
        <v>14270213201</v>
      </c>
      <c r="I5" s="7" t="s">
        <v>36</v>
      </c>
      <c r="J5" s="7" t="s">
        <v>31</v>
      </c>
      <c r="K5" s="7" t="str">
        <f>CONCATENATE("")</f>
        <v/>
      </c>
      <c r="L5" s="7" t="str">
        <f>CONCATENATE("6 6.1 2b")</f>
        <v>6 6.1 2b</v>
      </c>
      <c r="M5" s="7" t="str">
        <f>CONCATENATE("02711460424")</f>
        <v>02711460424</v>
      </c>
      <c r="N5" s="7" t="s">
        <v>45</v>
      </c>
      <c r="O5" s="7" t="s">
        <v>46</v>
      </c>
      <c r="P5" s="8">
        <v>44413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42000</v>
      </c>
      <c r="W5" s="9">
        <v>18110.400000000001</v>
      </c>
      <c r="X5" s="9">
        <v>16724.400000000001</v>
      </c>
      <c r="Y5" s="7">
        <v>0</v>
      </c>
      <c r="Z5" s="9">
        <v>7165.2</v>
      </c>
    </row>
    <row r="6" spans="1:26" x14ac:dyDescent="0.35">
      <c r="A6" s="7" t="s">
        <v>27</v>
      </c>
      <c r="B6" s="7" t="s">
        <v>28</v>
      </c>
      <c r="C6" s="7" t="s">
        <v>38</v>
      </c>
      <c r="D6" s="7" t="s">
        <v>39</v>
      </c>
      <c r="E6" s="7" t="s">
        <v>37</v>
      </c>
      <c r="F6" s="7" t="s">
        <v>37</v>
      </c>
      <c r="G6" s="7">
        <v>2017</v>
      </c>
      <c r="H6" s="7" t="str">
        <f>CONCATENATE("14270213441")</f>
        <v>14270213441</v>
      </c>
      <c r="I6" s="7" t="s">
        <v>36</v>
      </c>
      <c r="J6" s="7" t="s">
        <v>31</v>
      </c>
      <c r="K6" s="7" t="str">
        <f>CONCATENATE("")</f>
        <v/>
      </c>
      <c r="L6" s="7" t="str">
        <f>CONCATENATE("6 6.1 2b")</f>
        <v>6 6.1 2b</v>
      </c>
      <c r="M6" s="7" t="str">
        <f>CONCATENATE("BNFLRD98M21A271F")</f>
        <v>BNFLRD98M21A271F</v>
      </c>
      <c r="N6" s="7" t="s">
        <v>47</v>
      </c>
      <c r="O6" s="7" t="s">
        <v>42</v>
      </c>
      <c r="P6" s="8">
        <v>44413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10500</v>
      </c>
      <c r="W6" s="9">
        <v>4527.6000000000004</v>
      </c>
      <c r="X6" s="9">
        <v>4181.1000000000004</v>
      </c>
      <c r="Y6" s="7">
        <v>0</v>
      </c>
      <c r="Z6" s="9">
        <v>1791.3</v>
      </c>
    </row>
    <row r="7" spans="1:26" x14ac:dyDescent="0.35">
      <c r="A7" s="7" t="s">
        <v>27</v>
      </c>
      <c r="B7" s="7" t="s">
        <v>28</v>
      </c>
      <c r="C7" s="7" t="s">
        <v>38</v>
      </c>
      <c r="D7" s="7" t="s">
        <v>39</v>
      </c>
      <c r="E7" s="7" t="s">
        <v>37</v>
      </c>
      <c r="F7" s="7" t="s">
        <v>37</v>
      </c>
      <c r="G7" s="7">
        <v>2017</v>
      </c>
      <c r="H7" s="7" t="str">
        <f>CONCATENATE("14270213474")</f>
        <v>14270213474</v>
      </c>
      <c r="I7" s="7" t="s">
        <v>36</v>
      </c>
      <c r="J7" s="7" t="s">
        <v>31</v>
      </c>
      <c r="K7" s="7" t="str">
        <f>CONCATENATE("")</f>
        <v/>
      </c>
      <c r="L7" s="7" t="str">
        <f>CONCATENATE("4 4.1 2a")</f>
        <v>4 4.1 2a</v>
      </c>
      <c r="M7" s="7" t="str">
        <f>CONCATENATE("BNFLRD98M21A271F")</f>
        <v>BNFLRD98M21A271F</v>
      </c>
      <c r="N7" s="7" t="s">
        <v>47</v>
      </c>
      <c r="O7" s="7" t="s">
        <v>48</v>
      </c>
      <c r="P7" s="8">
        <v>44413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26573.62</v>
      </c>
      <c r="W7" s="9">
        <v>11458.54</v>
      </c>
      <c r="X7" s="9">
        <v>10581.62</v>
      </c>
      <c r="Y7" s="7">
        <v>0</v>
      </c>
      <c r="Z7" s="9">
        <v>4533.46</v>
      </c>
    </row>
    <row r="8" spans="1:26" x14ac:dyDescent="0.35">
      <c r="A8" s="7" t="s">
        <v>27</v>
      </c>
      <c r="B8" s="7" t="s">
        <v>28</v>
      </c>
      <c r="C8" s="7" t="s">
        <v>38</v>
      </c>
      <c r="D8" s="7" t="s">
        <v>39</v>
      </c>
      <c r="E8" s="7" t="s">
        <v>29</v>
      </c>
      <c r="F8" s="7" t="s">
        <v>40</v>
      </c>
      <c r="G8" s="7">
        <v>2017</v>
      </c>
      <c r="H8" s="7" t="str">
        <f>CONCATENATE("14270213466")</f>
        <v>14270213466</v>
      </c>
      <c r="I8" s="7" t="s">
        <v>30</v>
      </c>
      <c r="J8" s="7" t="s">
        <v>31</v>
      </c>
      <c r="K8" s="7" t="str">
        <f>CONCATENATE("")</f>
        <v/>
      </c>
      <c r="L8" s="7" t="str">
        <f>CONCATENATE("4 4.1 2a")</f>
        <v>4 4.1 2a</v>
      </c>
      <c r="M8" s="7" t="str">
        <f>CONCATENATE("01953730437")</f>
        <v>01953730437</v>
      </c>
      <c r="N8" s="7" t="s">
        <v>41</v>
      </c>
      <c r="O8" s="7" t="s">
        <v>48</v>
      </c>
      <c r="P8" s="8">
        <v>44413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244062.03</v>
      </c>
      <c r="W8" s="9">
        <v>105239.55</v>
      </c>
      <c r="X8" s="9">
        <v>97185.5</v>
      </c>
      <c r="Y8" s="7">
        <v>0</v>
      </c>
      <c r="Z8" s="9">
        <v>41636.980000000003</v>
      </c>
    </row>
    <row r="9" spans="1:26" x14ac:dyDescent="0.35">
      <c r="A9" s="7" t="s">
        <v>27</v>
      </c>
      <c r="B9" s="7" t="s">
        <v>28</v>
      </c>
      <c r="C9" s="7" t="s">
        <v>38</v>
      </c>
      <c r="D9" s="7" t="s">
        <v>49</v>
      </c>
      <c r="E9" s="7" t="s">
        <v>29</v>
      </c>
      <c r="F9" s="7" t="s">
        <v>50</v>
      </c>
      <c r="G9" s="7">
        <v>2017</v>
      </c>
      <c r="H9" s="7" t="str">
        <f>CONCATENATE("14270213409")</f>
        <v>14270213409</v>
      </c>
      <c r="I9" s="7" t="s">
        <v>36</v>
      </c>
      <c r="J9" s="7" t="s">
        <v>31</v>
      </c>
      <c r="K9" s="7" t="str">
        <f>CONCATENATE("")</f>
        <v/>
      </c>
      <c r="L9" s="7" t="str">
        <f>CONCATENATE("6 6.1 2b")</f>
        <v>6 6.1 2b</v>
      </c>
      <c r="M9" s="7" t="str">
        <f>CONCATENATE("MSLFNC86M28A252Q")</f>
        <v>MSLFNC86M28A252Q</v>
      </c>
      <c r="N9" s="7" t="s">
        <v>51</v>
      </c>
      <c r="O9" s="7" t="s">
        <v>52</v>
      </c>
      <c r="P9" s="8">
        <v>44413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15000</v>
      </c>
      <c r="W9" s="9">
        <v>6468</v>
      </c>
      <c r="X9" s="9">
        <v>5973</v>
      </c>
      <c r="Y9" s="7">
        <v>0</v>
      </c>
      <c r="Z9" s="9">
        <v>2559</v>
      </c>
    </row>
    <row r="10" spans="1:26" x14ac:dyDescent="0.35">
      <c r="A10" s="7" t="s">
        <v>27</v>
      </c>
      <c r="B10" s="7" t="s">
        <v>28</v>
      </c>
      <c r="C10" s="7" t="s">
        <v>38</v>
      </c>
      <c r="D10" s="7" t="s">
        <v>49</v>
      </c>
      <c r="E10" s="7" t="s">
        <v>29</v>
      </c>
      <c r="F10" s="7" t="s">
        <v>50</v>
      </c>
      <c r="G10" s="7">
        <v>2017</v>
      </c>
      <c r="H10" s="7" t="str">
        <f>CONCATENATE("14270213417")</f>
        <v>14270213417</v>
      </c>
      <c r="I10" s="7" t="s">
        <v>36</v>
      </c>
      <c r="J10" s="7" t="s">
        <v>31</v>
      </c>
      <c r="K10" s="7" t="str">
        <f>CONCATENATE("")</f>
        <v/>
      </c>
      <c r="L10" s="7" t="str">
        <f>CONCATENATE("4 4.1 2a")</f>
        <v>4 4.1 2a</v>
      </c>
      <c r="M10" s="7" t="str">
        <f>CONCATENATE("MSLFNC86M28A252Q")</f>
        <v>MSLFNC86M28A252Q</v>
      </c>
      <c r="N10" s="7" t="s">
        <v>51</v>
      </c>
      <c r="O10" s="7" t="s">
        <v>53</v>
      </c>
      <c r="P10" s="8">
        <v>44413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13586.45</v>
      </c>
      <c r="W10" s="9">
        <v>5858.48</v>
      </c>
      <c r="X10" s="9">
        <v>5410.12</v>
      </c>
      <c r="Y10" s="7">
        <v>0</v>
      </c>
      <c r="Z10" s="9">
        <v>2317.85</v>
      </c>
    </row>
    <row r="11" spans="1:26" ht="17.5" x14ac:dyDescent="0.35">
      <c r="A11" s="7" t="s">
        <v>27</v>
      </c>
      <c r="B11" s="7" t="s">
        <v>28</v>
      </c>
      <c r="C11" s="7" t="s">
        <v>38</v>
      </c>
      <c r="D11" s="7" t="s">
        <v>49</v>
      </c>
      <c r="E11" s="7" t="s">
        <v>54</v>
      </c>
      <c r="F11" s="7" t="s">
        <v>55</v>
      </c>
      <c r="G11" s="7">
        <v>2017</v>
      </c>
      <c r="H11" s="7" t="str">
        <f>CONCATENATE("14270214191")</f>
        <v>14270214191</v>
      </c>
      <c r="I11" s="7" t="s">
        <v>36</v>
      </c>
      <c r="J11" s="7" t="s">
        <v>31</v>
      </c>
      <c r="K11" s="7" t="str">
        <f>CONCATENATE("")</f>
        <v/>
      </c>
      <c r="L11" s="7" t="str">
        <f>CONCATENATE("4 4.1 2a")</f>
        <v>4 4.1 2a</v>
      </c>
      <c r="M11" s="7" t="str">
        <f>CONCATENATE("02274460449")</f>
        <v>02274460449</v>
      </c>
      <c r="N11" s="7" t="s">
        <v>56</v>
      </c>
      <c r="O11" s="7" t="s">
        <v>57</v>
      </c>
      <c r="P11" s="8">
        <v>44413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113090.46</v>
      </c>
      <c r="W11" s="9">
        <v>48764.61</v>
      </c>
      <c r="X11" s="9">
        <v>45032.62</v>
      </c>
      <c r="Y11" s="7">
        <v>0</v>
      </c>
      <c r="Z11" s="9">
        <v>19293.23</v>
      </c>
    </row>
    <row r="12" spans="1:26" ht="17.5" x14ac:dyDescent="0.35">
      <c r="A12" s="7" t="s">
        <v>27</v>
      </c>
      <c r="B12" s="7" t="s">
        <v>28</v>
      </c>
      <c r="C12" s="7" t="s">
        <v>38</v>
      </c>
      <c r="D12" s="7" t="s">
        <v>49</v>
      </c>
      <c r="E12" s="7" t="s">
        <v>54</v>
      </c>
      <c r="F12" s="7" t="s">
        <v>55</v>
      </c>
      <c r="G12" s="7">
        <v>2017</v>
      </c>
      <c r="H12" s="7" t="str">
        <f>CONCATENATE("14270214183")</f>
        <v>14270214183</v>
      </c>
      <c r="I12" s="7" t="s">
        <v>36</v>
      </c>
      <c r="J12" s="7" t="s">
        <v>31</v>
      </c>
      <c r="K12" s="7" t="str">
        <f>CONCATENATE("")</f>
        <v/>
      </c>
      <c r="L12" s="7" t="str">
        <f>CONCATENATE("6 6.1 2b")</f>
        <v>6 6.1 2b</v>
      </c>
      <c r="M12" s="7" t="str">
        <f>CONCATENATE("02274460449")</f>
        <v>02274460449</v>
      </c>
      <c r="N12" s="7" t="s">
        <v>56</v>
      </c>
      <c r="O12" s="7" t="s">
        <v>58</v>
      </c>
      <c r="P12" s="8">
        <v>44413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42000</v>
      </c>
      <c r="W12" s="9">
        <v>18110.400000000001</v>
      </c>
      <c r="X12" s="9">
        <v>16724.400000000001</v>
      </c>
      <c r="Y12" s="7">
        <v>0</v>
      </c>
      <c r="Z12" s="9">
        <v>7165.2</v>
      </c>
    </row>
  </sheetData>
  <mergeCells count="2">
    <mergeCell ref="A1:Y1"/>
    <mergeCell ref="A2:Y2"/>
  </mergeCells>
  <pageMargins left="0.75" right="0.75" top="1" bottom="1" header="0.5" footer="0.5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25427</vt:lpwstr>
  </property>
  <property fmtid="{D5CDD505-2E9C-101B-9397-08002B2CF9AE}" pid="4" name="OptimizationTime">
    <vt:lpwstr>20210809_1558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2021-08-09T13:12:14Z</dcterms:created>
  <dcterms:modified xsi:type="dcterms:W3CDTF">2021-08-09T13:13:19Z</dcterms:modified>
</cp:coreProperties>
</file>