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6\"/>
    </mc:Choice>
  </mc:AlternateContent>
  <xr:revisionPtr revIDLastSave="0" documentId="8_{3AFC9D72-698A-4F49-8B00-34582FB7544A}" xr6:coauthVersionLast="45" xr6:coauthVersionMax="45" xr10:uidLastSave="{00000000-0000-0000-0000-000000000000}"/>
  <bookViews>
    <workbookView xWindow="-120" yWindow="-120" windowWidth="20730" windowHeight="11160" xr2:uid="{4C1BE501-13AE-4714-8BA4-C709643EFBDB}"/>
  </bookViews>
  <sheets>
    <sheet name="Dettaglio_Domande_Pagabili_AGEA" sheetId="1" r:id="rId1"/>
  </sheets>
  <definedNames>
    <definedName name="_xlnm._FilterDatabase" localSheetId="0" hidden="1">Dettaglio_Domande_Pagabili_AGEA!$A$3:$Y$12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<sst xmlns="http://schemas.openxmlformats.org/spreadsheetml/2006/main" count="143" uniqueCount="66">
  <si>
    <t>Dettaglio Domande Pagabili Decreto 386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</si>
  <si>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</si>
  <si>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</si>
  <si>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</si>
  <si>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</si>
  <si>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</si>
  <si>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</si>
  <si>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</si>
  <si>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</si>
  <si>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</si>
  <si>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</si>
  <si>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</si>
  <si>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</si>
  <si>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</si>
  <si>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</si>
  <si>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</si>
  <si>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</si>
  <si>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</si>
  <si>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</si>
  <si>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</si>
  <si>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</si>
  <si>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</si>
  <si>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</si>
  <si>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</si>
  <si>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</si>
  <si>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</si>
  <si>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</si>
  <si>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</si>
  <si>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</si>
  <si>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</si>
  <si>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</si>
  <si>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</si>
  <si>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</si>
  <si>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Coldiretti srl</t>
  </si>
  <si>
    <t>SI</t>
  </si>
  <si>
    <t>Trascinamenti</t>
  </si>
  <si>
    <t>Misure Strutturali</t>
  </si>
  <si>
    <t>IN PROPRIO</t>
  </si>
  <si>
    <t>Anticipo</t>
  </si>
  <si>
    <t>CAA Liberi Professionisti srl</t>
  </si>
  <si>
    <t>MARCHE</t>
  </si>
  <si>
    <t>SERV. DEC. AGRICOLTURA E ALIM. - MACERATA</t>
  </si>
  <si>
    <t>PALOMBI CARLO E LUCA - SOCIETA' AGRICOLA</t>
  </si>
  <si>
    <t>AGEA.ASR.2020.0282044</t>
  </si>
  <si>
    <t>SERV. DEC. AGRICOLTURA E ALIMENTAZIONE - ANCONA</t>
  </si>
  <si>
    <t>COMUNE DI ARCEVIA</t>
  </si>
  <si>
    <t>AGEA.ASR.2020.0834273</t>
  </si>
  <si>
    <t>SERV. DEC. AGRICOLTURA E ALIMENTAZIONE - PESARO</t>
  </si>
  <si>
    <t>SOCIETA' AGRICOLA "LE GENGHE DI NONNO ANGELO" S.S.</t>
  </si>
  <si>
    <t>AGEA.ASR.2020.0905756</t>
  </si>
  <si>
    <t>AGEA.ASR.2020.0905746</t>
  </si>
  <si>
    <t>VISSANI TONINO</t>
  </si>
  <si>
    <t>AGEA.ASR.2020.0905152</t>
  </si>
  <si>
    <t>CAA Coldiretti - MACERATA - 017</t>
  </si>
  <si>
    <t>DI GIROLAMO ROBERTA</t>
  </si>
  <si>
    <t>AGEA.ASR.2020.0911699</t>
  </si>
  <si>
    <t>CAA Coldiretti - ANCONA - 006</t>
  </si>
  <si>
    <t>MONTESI SILVANO</t>
  </si>
  <si>
    <t>AGEA.ASR.2020.0911787</t>
  </si>
  <si>
    <t>CAA Liberi Prof.- PESARO E URBINO - 001</t>
  </si>
  <si>
    <t>CARBONI SAMANTA</t>
  </si>
  <si>
    <t>AGEA.ASR.2020.0905706</t>
  </si>
  <si>
    <t>SERV. DEC. AGRICOLTURA E ALIM. -ASCOLI PICENO</t>
  </si>
  <si>
    <t>CAA Coldiretti - FERMO - 001</t>
  </si>
  <si>
    <t>PALMUCCI ROBERTO</t>
  </si>
  <si>
    <t>AGEA.ASR.2019.0294888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</si>
</sst>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93DF-07A8-468D-945D-6C6F3437FE40}">
  <dimension ref="A1:Y12"/>
  <sheetViews>
    <sheetView showGridLines="0" tabSelected="1" workbookViewId="0">
      <selection activeCell="E18" sqref="E1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36</v>
      </c>
      <c r="C4" s="5" t="s">
        <v>40</v>
      </c>
      <c r="D4" s="5" t="s">
        <v>41</v>
      </c>
      <c r="E4" s="5" t="s">
        <v>37</v>
      </c>
      <c r="F4" s="5" t="s">
        <v>37</v>
      </c>
      <c r="G4" s="5">
        <v>2017</v>
      </c>
      <c r="H4" s="5" t="str">
        <f>CONCATENATE("94270173662")</f>
        <v>94270173662</v>
      </c>
      <c r="I4" s="5" t="s">
        <v>28</v>
      </c>
      <c r="J4" s="5" t="s">
        <v>29</v>
      </c>
      <c r="K4" s="5" t="str">
        <f>CONCATENATE("")</f>
        <v/>
      </c>
      <c r="L4" s="5" t="str">
        <f>CONCATENATE("4 4.1 2a")</f>
        <v>4 4.1 2a</v>
      </c>
      <c r="M4" s="5" t="str">
        <f>CONCATENATE("01773020431")</f>
        <v>01773020431</v>
      </c>
      <c r="N4" s="5" t="s">
        <v>42</v>
      </c>
      <c r="O4" s="5" t="s">
        <v>43</v>
      </c>
      <c r="P4" s="6">
        <v>43929</v>
      </c>
      <c r="Q4" s="5" t="s">
        <v>30</v>
      </c>
      <c r="R4" s="5" t="s">
        <v>31</v>
      </c>
      <c r="S4" s="5" t="s">
        <v>32</v>
      </c>
      <c r="T4" s="5"/>
      <c r="U4" s="7">
        <v>337279.32</v>
      </c>
      <c r="V4" s="7">
        <v>145434.84</v>
      </c>
      <c r="W4" s="7">
        <v>134304.63</v>
      </c>
      <c r="X4" s="5">
        <v>0</v>
      </c>
      <c r="Y4" s="7">
        <v>57539.85</v>
      </c>
    </row>
    <row r="5" spans="1:25" ht="24.75" x14ac:dyDescent="0.25">
      <c r="A5" s="5" t="s">
        <v>26</v>
      </c>
      <c r="B5" s="5" t="s">
        <v>36</v>
      </c>
      <c r="C5" s="5" t="s">
        <v>40</v>
      </c>
      <c r="D5" s="5" t="s">
        <v>44</v>
      </c>
      <c r="E5" s="5" t="s">
        <v>37</v>
      </c>
      <c r="F5" s="5" t="s">
        <v>37</v>
      </c>
      <c r="G5" s="5">
        <v>2008</v>
      </c>
      <c r="H5" s="5" t="str">
        <f>CONCATENATE("84758388031")</f>
        <v>84758388031</v>
      </c>
      <c r="I5" s="5" t="s">
        <v>28</v>
      </c>
      <c r="J5" s="5" t="s">
        <v>35</v>
      </c>
      <c r="K5" s="5" t="str">
        <f>CONCATENATE("413")</f>
        <v>413</v>
      </c>
      <c r="L5" s="5" t="str">
        <f>CONCATENATE("19 19.2 6b")</f>
        <v>19 19.2 6b</v>
      </c>
      <c r="M5" s="5" t="str">
        <f>CONCATENATE("00106720428")</f>
        <v>00106720428</v>
      </c>
      <c r="N5" s="5" t="s">
        <v>45</v>
      </c>
      <c r="O5" s="5" t="s">
        <v>46</v>
      </c>
      <c r="P5" s="6">
        <v>44032</v>
      </c>
      <c r="Q5" s="5" t="s">
        <v>30</v>
      </c>
      <c r="R5" s="5" t="s">
        <v>31</v>
      </c>
      <c r="S5" s="5" t="s">
        <v>32</v>
      </c>
      <c r="T5" s="5"/>
      <c r="U5" s="7">
        <v>47968.18</v>
      </c>
      <c r="V5" s="7">
        <v>20683.88</v>
      </c>
      <c r="W5" s="7">
        <v>19100.93</v>
      </c>
      <c r="X5" s="5">
        <v>0</v>
      </c>
      <c r="Y5" s="7">
        <v>8183.37</v>
      </c>
    </row>
    <row r="6" spans="1:25" ht="24.75" x14ac:dyDescent="0.25">
      <c r="A6" s="5" t="s">
        <v>26</v>
      </c>
      <c r="B6" s="5" t="s">
        <v>36</v>
      </c>
      <c r="C6" s="5" t="s">
        <v>40</v>
      </c>
      <c r="D6" s="5" t="s">
        <v>47</v>
      </c>
      <c r="E6" s="5" t="s">
        <v>37</v>
      </c>
      <c r="F6" s="5" t="s">
        <v>37</v>
      </c>
      <c r="G6" s="5">
        <v>2017</v>
      </c>
      <c r="H6" s="5" t="str">
        <f>CONCATENATE("94270174272")</f>
        <v>94270174272</v>
      </c>
      <c r="I6" s="5" t="s">
        <v>28</v>
      </c>
      <c r="J6" s="5" t="s">
        <v>29</v>
      </c>
      <c r="K6" s="5" t="str">
        <f>CONCATENATE("")</f>
        <v/>
      </c>
      <c r="L6" s="5" t="str">
        <f>CONCATENATE("4 4.1 2a")</f>
        <v>4 4.1 2a</v>
      </c>
      <c r="M6" s="5" t="str">
        <f>CONCATENATE("02573370414")</f>
        <v>02573370414</v>
      </c>
      <c r="N6" s="5" t="s">
        <v>48</v>
      </c>
      <c r="O6" s="5" t="s">
        <v>49</v>
      </c>
      <c r="P6" s="6">
        <v>44026</v>
      </c>
      <c r="Q6" s="5" t="s">
        <v>30</v>
      </c>
      <c r="R6" s="5" t="s">
        <v>31</v>
      </c>
      <c r="S6" s="5" t="s">
        <v>32</v>
      </c>
      <c r="T6" s="5"/>
      <c r="U6" s="7">
        <v>83237.350000000006</v>
      </c>
      <c r="V6" s="7">
        <v>35891.949999999997</v>
      </c>
      <c r="W6" s="7">
        <v>33145.11</v>
      </c>
      <c r="X6" s="5">
        <v>0</v>
      </c>
      <c r="Y6" s="7">
        <v>14200.29</v>
      </c>
    </row>
    <row r="7" spans="1:25" ht="24.75" x14ac:dyDescent="0.25">
      <c r="A7" s="5" t="s">
        <v>26</v>
      </c>
      <c r="B7" s="5" t="s">
        <v>36</v>
      </c>
      <c r="C7" s="5" t="s">
        <v>40</v>
      </c>
      <c r="D7" s="5" t="s">
        <v>47</v>
      </c>
      <c r="E7" s="5" t="s">
        <v>37</v>
      </c>
      <c r="F7" s="5" t="s">
        <v>37</v>
      </c>
      <c r="G7" s="5">
        <v>2017</v>
      </c>
      <c r="H7" s="5" t="str">
        <f>CONCATENATE("94270174264")</f>
        <v>94270174264</v>
      </c>
      <c r="I7" s="5" t="s">
        <v>28</v>
      </c>
      <c r="J7" s="5" t="s">
        <v>29</v>
      </c>
      <c r="K7" s="5" t="str">
        <f>CONCATENATE("")</f>
        <v/>
      </c>
      <c r="L7" s="5" t="str">
        <f>CONCATENATE("6 6.1 2b")</f>
        <v>6 6.1 2b</v>
      </c>
      <c r="M7" s="5" t="str">
        <f>CONCATENATE("02573370414")</f>
        <v>02573370414</v>
      </c>
      <c r="N7" s="5" t="s">
        <v>48</v>
      </c>
      <c r="O7" s="5" t="s">
        <v>50</v>
      </c>
      <c r="P7" s="6">
        <v>44026</v>
      </c>
      <c r="Q7" s="5" t="s">
        <v>30</v>
      </c>
      <c r="R7" s="5" t="s">
        <v>31</v>
      </c>
      <c r="S7" s="5" t="s">
        <v>32</v>
      </c>
      <c r="T7" s="5"/>
      <c r="U7" s="7">
        <v>21000</v>
      </c>
      <c r="V7" s="7">
        <v>9055.2000000000007</v>
      </c>
      <c r="W7" s="7">
        <v>8362.2000000000007</v>
      </c>
      <c r="X7" s="5">
        <v>0</v>
      </c>
      <c r="Y7" s="7">
        <v>3582.6</v>
      </c>
    </row>
    <row r="8" spans="1:25" x14ac:dyDescent="0.25">
      <c r="A8" s="5" t="s">
        <v>26</v>
      </c>
      <c r="B8" s="5" t="s">
        <v>36</v>
      </c>
      <c r="C8" s="5" t="s">
        <v>40</v>
      </c>
      <c r="D8" s="5" t="s">
        <v>41</v>
      </c>
      <c r="E8" s="5" t="s">
        <v>37</v>
      </c>
      <c r="F8" s="5" t="s">
        <v>37</v>
      </c>
      <c r="G8" s="5">
        <v>2017</v>
      </c>
      <c r="H8" s="5" t="str">
        <f>CONCATENATE("94270174322")</f>
        <v>94270174322</v>
      </c>
      <c r="I8" s="5" t="s">
        <v>28</v>
      </c>
      <c r="J8" s="5" t="s">
        <v>29</v>
      </c>
      <c r="K8" s="5" t="str">
        <f>CONCATENATE("")</f>
        <v/>
      </c>
      <c r="L8" s="5" t="str">
        <f>CONCATENATE("8 8.1 5e")</f>
        <v>8 8.1 5e</v>
      </c>
      <c r="M8" s="5" t="str">
        <f>CONCATENATE("VSSTNN63R14F454A")</f>
        <v>VSSTNN63R14F454A</v>
      </c>
      <c r="N8" s="5" t="s">
        <v>51</v>
      </c>
      <c r="O8" s="5" t="s">
        <v>52</v>
      </c>
      <c r="P8" s="6">
        <v>44026</v>
      </c>
      <c r="Q8" s="5" t="s">
        <v>30</v>
      </c>
      <c r="R8" s="5" t="s">
        <v>31</v>
      </c>
      <c r="S8" s="5" t="s">
        <v>32</v>
      </c>
      <c r="T8" s="5"/>
      <c r="U8" s="7">
        <v>8170.22</v>
      </c>
      <c r="V8" s="7">
        <v>3523</v>
      </c>
      <c r="W8" s="7">
        <v>3253.38</v>
      </c>
      <c r="X8" s="5">
        <v>0</v>
      </c>
      <c r="Y8" s="7">
        <v>1393.84</v>
      </c>
    </row>
    <row r="9" spans="1:25" ht="24.75" x14ac:dyDescent="0.25">
      <c r="A9" s="5" t="s">
        <v>26</v>
      </c>
      <c r="B9" s="5" t="s">
        <v>36</v>
      </c>
      <c r="C9" s="5" t="s">
        <v>40</v>
      </c>
      <c r="D9" s="5" t="s">
        <v>47</v>
      </c>
      <c r="E9" s="5" t="s">
        <v>33</v>
      </c>
      <c r="F9" s="5" t="s">
        <v>53</v>
      </c>
      <c r="G9" s="5">
        <v>2017</v>
      </c>
      <c r="H9" s="5" t="str">
        <f>CONCATENATE("04270051669")</f>
        <v>04270051669</v>
      </c>
      <c r="I9" s="5" t="s">
        <v>28</v>
      </c>
      <c r="J9" s="5" t="s">
        <v>29</v>
      </c>
      <c r="K9" s="5" t="str">
        <f>CONCATENATE("")</f>
        <v/>
      </c>
      <c r="L9" s="5" t="str">
        <f>CONCATENATE("4 4.1 2a")</f>
        <v>4 4.1 2a</v>
      </c>
      <c r="M9" s="5" t="str">
        <f>CONCATENATE("DGRRRT71T45B474K")</f>
        <v>DGRRRT71T45B474K</v>
      </c>
      <c r="N9" s="5" t="s">
        <v>54</v>
      </c>
      <c r="O9" s="5" t="s">
        <v>55</v>
      </c>
      <c r="P9" s="6">
        <v>44026</v>
      </c>
      <c r="Q9" s="5" t="s">
        <v>30</v>
      </c>
      <c r="R9" s="5" t="s">
        <v>38</v>
      </c>
      <c r="S9" s="5" t="s">
        <v>32</v>
      </c>
      <c r="T9" s="5"/>
      <c r="U9" s="7">
        <v>73474.570000000007</v>
      </c>
      <c r="V9" s="7">
        <v>31682.23</v>
      </c>
      <c r="W9" s="7">
        <v>29257.57</v>
      </c>
      <c r="X9" s="5">
        <v>0</v>
      </c>
      <c r="Y9" s="7">
        <v>12534.77</v>
      </c>
    </row>
    <row r="10" spans="1:25" ht="24.75" x14ac:dyDescent="0.25">
      <c r="A10" s="5" t="s">
        <v>26</v>
      </c>
      <c r="B10" s="5" t="s">
        <v>36</v>
      </c>
      <c r="C10" s="5" t="s">
        <v>40</v>
      </c>
      <c r="D10" s="5" t="s">
        <v>44</v>
      </c>
      <c r="E10" s="5" t="s">
        <v>33</v>
      </c>
      <c r="F10" s="5" t="s">
        <v>56</v>
      </c>
      <c r="G10" s="5">
        <v>2017</v>
      </c>
      <c r="H10" s="5" t="str">
        <f>CONCATENATE("94270174298")</f>
        <v>94270174298</v>
      </c>
      <c r="I10" s="5" t="s">
        <v>34</v>
      </c>
      <c r="J10" s="5" t="s">
        <v>29</v>
      </c>
      <c r="K10" s="5" t="str">
        <f>CONCATENATE("")</f>
        <v/>
      </c>
      <c r="L10" s="5" t="str">
        <f>CONCATENATE("4 4.1 2a")</f>
        <v>4 4.1 2a</v>
      </c>
      <c r="M10" s="5" t="str">
        <f>CONCATENATE("MNTSVN45P12I932Q")</f>
        <v>MNTSVN45P12I932Q</v>
      </c>
      <c r="N10" s="5" t="s">
        <v>57</v>
      </c>
      <c r="O10" s="5" t="s">
        <v>58</v>
      </c>
      <c r="P10" s="6">
        <v>44026</v>
      </c>
      <c r="Q10" s="5" t="s">
        <v>30</v>
      </c>
      <c r="R10" s="5" t="s">
        <v>31</v>
      </c>
      <c r="S10" s="5" t="s">
        <v>32</v>
      </c>
      <c r="T10" s="5"/>
      <c r="U10" s="7">
        <v>12283.76</v>
      </c>
      <c r="V10" s="7">
        <v>5296.76</v>
      </c>
      <c r="W10" s="7">
        <v>4891.3900000000003</v>
      </c>
      <c r="X10" s="5">
        <v>0</v>
      </c>
      <c r="Y10" s="7">
        <v>2095.61</v>
      </c>
    </row>
    <row r="11" spans="1:25" ht="24.75" x14ac:dyDescent="0.25">
      <c r="A11" s="5" t="s">
        <v>26</v>
      </c>
      <c r="B11" s="5" t="s">
        <v>36</v>
      </c>
      <c r="C11" s="5" t="s">
        <v>40</v>
      </c>
      <c r="D11" s="5" t="s">
        <v>47</v>
      </c>
      <c r="E11" s="5" t="s">
        <v>39</v>
      </c>
      <c r="F11" s="5" t="s">
        <v>59</v>
      </c>
      <c r="G11" s="5">
        <v>2017</v>
      </c>
      <c r="H11" s="5" t="str">
        <f>CONCATENATE("94270174256")</f>
        <v>94270174256</v>
      </c>
      <c r="I11" s="5" t="s">
        <v>28</v>
      </c>
      <c r="J11" s="5" t="s">
        <v>29</v>
      </c>
      <c r="K11" s="5" t="str">
        <f>CONCATENATE("")</f>
        <v/>
      </c>
      <c r="L11" s="5" t="str">
        <f>CONCATENATE("6 6.1 2b")</f>
        <v>6 6.1 2b</v>
      </c>
      <c r="M11" s="5" t="str">
        <f>CONCATENATE("CRBSNT97R52L500U")</f>
        <v>CRBSNT97R52L500U</v>
      </c>
      <c r="N11" s="5" t="s">
        <v>60</v>
      </c>
      <c r="O11" s="5" t="s">
        <v>61</v>
      </c>
      <c r="P11" s="6">
        <v>44026</v>
      </c>
      <c r="Q11" s="5" t="s">
        <v>30</v>
      </c>
      <c r="R11" s="5" t="s">
        <v>31</v>
      </c>
      <c r="S11" s="5" t="s">
        <v>32</v>
      </c>
      <c r="T11" s="5"/>
      <c r="U11" s="7">
        <v>21000</v>
      </c>
      <c r="V11" s="7">
        <v>9055.2000000000007</v>
      </c>
      <c r="W11" s="7">
        <v>8362.2000000000007</v>
      </c>
      <c r="X11" s="5">
        <v>0</v>
      </c>
      <c r="Y11" s="7">
        <v>3582.6</v>
      </c>
    </row>
    <row r="12" spans="1:25" ht="24.75" x14ac:dyDescent="0.25">
      <c r="A12" s="5" t="s">
        <v>26</v>
      </c>
      <c r="B12" s="5" t="s">
        <v>27</v>
      </c>
      <c r="C12" s="5" t="s">
        <v>40</v>
      </c>
      <c r="D12" s="5" t="s">
        <v>62</v>
      </c>
      <c r="E12" s="5" t="s">
        <v>33</v>
      </c>
      <c r="F12" s="5" t="s">
        <v>63</v>
      </c>
      <c r="G12" s="5">
        <v>2017</v>
      </c>
      <c r="H12" s="5" t="str">
        <f>CONCATENATE("74240826185")</f>
        <v>74240826185</v>
      </c>
      <c r="I12" s="5" t="s">
        <v>28</v>
      </c>
      <c r="J12" s="5" t="s">
        <v>29</v>
      </c>
      <c r="K12" s="5" t="str">
        <f>CONCATENATE("")</f>
        <v/>
      </c>
      <c r="L12" s="5" t="str">
        <f>CONCATENATE("11 11.1 4b")</f>
        <v>11 11.1 4b</v>
      </c>
      <c r="M12" s="5" t="str">
        <f>CONCATENATE("PLMRRT87A02D542D")</f>
        <v>PLMRRT87A02D542D</v>
      </c>
      <c r="N12" s="5" t="s">
        <v>64</v>
      </c>
      <c r="O12" s="5" t="s">
        <v>65</v>
      </c>
      <c r="P12" s="6">
        <v>43560</v>
      </c>
      <c r="Q12" s="5" t="s">
        <v>30</v>
      </c>
      <c r="R12" s="5" t="s">
        <v>31</v>
      </c>
      <c r="S12" s="5" t="s">
        <v>32</v>
      </c>
      <c r="T12" s="5"/>
      <c r="U12" s="7">
        <v>8775.11</v>
      </c>
      <c r="V12" s="7">
        <v>3783.83</v>
      </c>
      <c r="W12" s="7">
        <v>3494.25</v>
      </c>
      <c r="X12" s="5">
        <v>0</v>
      </c>
      <c r="Y12" s="7">
        <v>1497.03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2020-07-27T11:47:05Z</dcterms:created>
  <dcterms:modified xsi:type="dcterms:W3CDTF">2020-07-27T11:47:43Z</dcterms:modified>
</cp:coreProperties>
</file>