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ckup_completo\BACKUP_cartella_Documenti\INVIO_DECRETI_A_REGIONIeCAA\Programmazione_2014-2020 (Settore 70-88)\Decreto n. 172\"/>
    </mc:Choice>
  </mc:AlternateContent>
  <xr:revisionPtr revIDLastSave="0" documentId="8_{6670C517-CC42-43F7-9770-F2567F12BA47}" xr6:coauthVersionLast="31" xr6:coauthVersionMax="31" xr10:uidLastSave="{00000000-0000-0000-0000-000000000000}"/>
  <bookViews>
    <workbookView xWindow="0" yWindow="0" windowWidth="28800" windowHeight="11625" xr2:uid="{ECD93E35-6AF2-4B0F-8D80-094EE180728F}"/>
  </bookViews>
  <sheets>
    <sheet name="Dettaglio_Domande_Pagabili_AGEA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 l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<sst xmlns="http://schemas.openxmlformats.org/spreadsheetml/2006/main" count="103" uniqueCount="57">
  <si>
    <t>Dettaglio Domande Pagabili Decreto 172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</si>
  <si>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</si>
  <si>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</si>
  <si>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</si>
  <si>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</si>
  <si>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</si>
  <si>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</si>
  <si>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</si>
  <si>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</si>
  <si>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</si>
  <si>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</si>
  <si>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</si>
  <si>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</si>
  <si>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</si>
  <si>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</si>
  <si>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</si>
  <si>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</si>
  <si>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</si>
  <si>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</si>
  <si>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</si>
  <si>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</si>
  <si>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</si>
  <si>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</si>
  <si>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</si>
  <si>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</si>
  <si>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</si>
  <si>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Strutturali</t>
  </si>
  <si>
    <t>CAA Coldiretti srl</t>
  </si>
  <si>
    <t>NO</t>
  </si>
  <si>
    <t>Nuova Programmazione</t>
  </si>
  <si>
    <t>In Liquidazione</t>
  </si>
  <si>
    <t>SAL</t>
  </si>
  <si>
    <t>Co-Finanziato</t>
  </si>
  <si>
    <t>IN PROPRIO</t>
  </si>
  <si>
    <t>Saldo</t>
  </si>
  <si>
    <t>CAA CIA srl</t>
  </si>
  <si>
    <t>Anticipo</t>
  </si>
  <si>
    <t>Misure a Superficie</t>
  </si>
  <si>
    <t>Trascinamenti</t>
  </si>
  <si>
    <t>MARCHE</t>
  </si>
  <si>
    <t>SERV. DEC. AGRICOLTURA E ALIM. -ASCOLI PICENO</t>
  </si>
  <si>
    <t>CAA Coldiretti - FERMO - 001</t>
  </si>
  <si>
    <t>BASSETTI EMIDIO</t>
  </si>
  <si>
    <t>AGEA.ASR.2014.0440883</t>
  </si>
  <si>
    <t>CAA CIA - ANCONA - 006</t>
  </si>
  <si>
    <t>CONSORZIO MARCHE VERDI SOCIETA' COOPERATIVA AGRICOLA E FORESTALE</t>
  </si>
  <si>
    <t>AGEA.ASR.2018.0739048</t>
  </si>
  <si>
    <t>SERV. DEC. AGRICOLTURA E ALIM. - MACERATA</t>
  </si>
  <si>
    <t>SOCIETA' AGRICOLA FORCONI MARCO E C. S.N.C.</t>
  </si>
  <si>
    <t>AGEA.ASR.2018.0784456</t>
  </si>
  <si>
    <t>SOCIETA' AGRICOLA HECTOR DI CALVIGIONI SILVIO &amp; TOMBESI GIORGIA S.S.</t>
  </si>
  <si>
    <t>AGEA.ASR.2018.0652283</t>
  </si>
  <si>
    <t>LE VIGNE DI CLEMENTINA FABI SOCIETA' AGRICOLA A R. L.</t>
  </si>
  <si>
    <t>AGEA.ASR.2018.0652908</t>
  </si>
  <si>
    <t>SERV. DEC. AGRICOLTURA E ALIMENTAZIONE - PESARO</t>
  </si>
  <si>
    <t>CAA Coldiretti - PESARO E URBINO - 001</t>
  </si>
  <si>
    <t>MARTINELLI MARICA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</si>
</sst>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Font="1"/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CA231-32C9-441C-95DE-DB65B38690EB}">
  <dimension ref="A1:X9"/>
  <sheetViews>
    <sheetView showGridLines="0" tabSelected="1" workbookViewId="0">
      <selection activeCell="D11" sqref="D11"/>
    </sheetView>
  </sheetViews>
  <sheetFormatPr defaultRowHeight="15" x14ac:dyDescent="0.25"/>
  <cols>
    <col min="1" max="1" width="15.5703125" style="4" bestFit="1" customWidth="1"/>
    <col min="2" max="2" width="16.28515625" style="4" bestFit="1" customWidth="1"/>
    <col min="3" max="3" width="18.42578125" style="4" bestFit="1" customWidth="1"/>
    <col min="4" max="4" width="36.5703125" style="4" bestFit="1" customWidth="1"/>
    <col min="5" max="5" width="32.42578125" style="4" bestFit="1" customWidth="1"/>
    <col min="6" max="6" width="31.7109375" style="4" bestFit="1" customWidth="1"/>
    <col min="7" max="7" width="8.42578125" style="4" bestFit="1" customWidth="1"/>
    <col min="8" max="8" width="12.7109375" style="4" bestFit="1" customWidth="1"/>
    <col min="9" max="9" width="21.140625" style="4" bestFit="1" customWidth="1"/>
    <col min="10" max="10" width="20.140625" style="4" bestFit="1" customWidth="1"/>
    <col min="11" max="12" width="17" style="4" bestFit="1" customWidth="1"/>
    <col min="13" max="13" width="19.28515625" style="4" customWidth="1"/>
    <col min="14" max="14" width="36.5703125" style="4" bestFit="1" customWidth="1"/>
    <col min="15" max="15" width="18.85546875" style="4" bestFit="1" customWidth="1"/>
    <col min="16" max="16" width="23" style="4" bestFit="1" customWidth="1"/>
    <col min="17" max="17" width="16.28515625" style="4" bestFit="1" customWidth="1"/>
    <col min="18" max="18" width="17.85546875" style="4" bestFit="1" customWidth="1"/>
    <col min="19" max="19" width="20.28515625" style="4" bestFit="1" customWidth="1"/>
    <col min="20" max="20" width="18.42578125" style="4" bestFit="1" customWidth="1"/>
    <col min="21" max="21" width="24.5703125" style="4" bestFit="1" customWidth="1"/>
    <col min="22" max="23" width="27.140625" style="4" bestFit="1" customWidth="1"/>
    <col min="24" max="24" width="33.85546875" style="4" bestFit="1" customWidth="1"/>
    <col min="25" max="16384" width="9.140625" style="4"/>
  </cols>
  <sheetData>
    <row r="1" spans="1:24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</row>
    <row r="2" spans="1:24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x14ac:dyDescent="0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  <c r="V3" s="5" t="s">
        <v>22</v>
      </c>
      <c r="W3" s="5" t="s">
        <v>23</v>
      </c>
      <c r="X3" s="5" t="s">
        <v>24</v>
      </c>
    </row>
    <row r="4" spans="1:24" ht="24.75" x14ac:dyDescent="0.25">
      <c r="A4" s="6" t="s">
        <v>25</v>
      </c>
      <c r="B4" s="6" t="s">
        <v>37</v>
      </c>
      <c r="C4" s="6" t="s">
        <v>39</v>
      </c>
      <c r="D4" s="6" t="s">
        <v>40</v>
      </c>
      <c r="E4" s="6" t="s">
        <v>27</v>
      </c>
      <c r="F4" s="6" t="s">
        <v>41</v>
      </c>
      <c r="G4" s="6">
        <v>2013</v>
      </c>
      <c r="H4" s="6" t="str">
        <f>CONCATENATE("34730051413")</f>
        <v>34730051413</v>
      </c>
      <c r="I4" s="6" t="s">
        <v>28</v>
      </c>
      <c r="J4" s="6" t="s">
        <v>38</v>
      </c>
      <c r="K4" s="6" t="str">
        <f>CONCATENATE("221")</f>
        <v>221</v>
      </c>
      <c r="L4" s="6" t="str">
        <f>CONCATENATE("8 8.1 5e")</f>
        <v>8 8.1 5e</v>
      </c>
      <c r="M4" s="6" t="str">
        <f>CONCATENATE("BSSMDE30L29D691K")</f>
        <v>BSSMDE30L29D691K</v>
      </c>
      <c r="N4" s="6" t="s">
        <v>42</v>
      </c>
      <c r="O4" s="6" t="s">
        <v>43</v>
      </c>
      <c r="P4" s="7">
        <v>41856</v>
      </c>
      <c r="Q4" s="6" t="s">
        <v>30</v>
      </c>
      <c r="R4" s="6" t="s">
        <v>34</v>
      </c>
      <c r="S4" s="6" t="s">
        <v>32</v>
      </c>
      <c r="T4" s="6">
        <v>82.5</v>
      </c>
      <c r="U4" s="6">
        <v>35.57</v>
      </c>
      <c r="V4" s="6">
        <v>32.85</v>
      </c>
      <c r="W4" s="6">
        <v>0</v>
      </c>
      <c r="X4" s="6">
        <v>14.08</v>
      </c>
    </row>
    <row r="5" spans="1:24" ht="24.75" x14ac:dyDescent="0.25">
      <c r="A5" s="6" t="s">
        <v>25</v>
      </c>
      <c r="B5" s="6" t="s">
        <v>26</v>
      </c>
      <c r="C5" s="6" t="s">
        <v>39</v>
      </c>
      <c r="D5" s="6" t="s">
        <v>40</v>
      </c>
      <c r="E5" s="6" t="s">
        <v>35</v>
      </c>
      <c r="F5" s="6" t="s">
        <v>44</v>
      </c>
      <c r="G5" s="6">
        <v>2017</v>
      </c>
      <c r="H5" s="6" t="str">
        <f>CONCATENATE("84270041803")</f>
        <v>84270041803</v>
      </c>
      <c r="I5" s="6" t="s">
        <v>28</v>
      </c>
      <c r="J5" s="6" t="s">
        <v>29</v>
      </c>
      <c r="K5" s="6" t="str">
        <f>CONCATENATE("")</f>
        <v/>
      </c>
      <c r="L5" s="6" t="str">
        <f>CONCATENATE("8 8.3 5e")</f>
        <v>8 8.3 5e</v>
      </c>
      <c r="M5" s="6" t="str">
        <f>CONCATENATE("01300420427")</f>
        <v>01300420427</v>
      </c>
      <c r="N5" s="6" t="s">
        <v>45</v>
      </c>
      <c r="O5" s="6" t="s">
        <v>46</v>
      </c>
      <c r="P5" s="7">
        <v>43270</v>
      </c>
      <c r="Q5" s="6" t="s">
        <v>30</v>
      </c>
      <c r="R5" s="6" t="s">
        <v>31</v>
      </c>
      <c r="S5" s="6" t="s">
        <v>32</v>
      </c>
      <c r="T5" s="8">
        <v>216170.26</v>
      </c>
      <c r="U5" s="8">
        <v>93212.62</v>
      </c>
      <c r="V5" s="8">
        <v>86079</v>
      </c>
      <c r="W5" s="6">
        <v>0</v>
      </c>
      <c r="X5" s="8">
        <v>36878.639999999999</v>
      </c>
    </row>
    <row r="6" spans="1:24" ht="24.75" x14ac:dyDescent="0.25">
      <c r="A6" s="6" t="s">
        <v>25</v>
      </c>
      <c r="B6" s="6" t="s">
        <v>26</v>
      </c>
      <c r="C6" s="6" t="s">
        <v>39</v>
      </c>
      <c r="D6" s="6" t="s">
        <v>47</v>
      </c>
      <c r="E6" s="6" t="s">
        <v>33</v>
      </c>
      <c r="F6" s="6" t="s">
        <v>33</v>
      </c>
      <c r="G6" s="6">
        <v>2017</v>
      </c>
      <c r="H6" s="6" t="str">
        <f>CONCATENATE("74275301575")</f>
        <v>74275301575</v>
      </c>
      <c r="I6" s="6" t="s">
        <v>28</v>
      </c>
      <c r="J6" s="6" t="s">
        <v>29</v>
      </c>
      <c r="K6" s="6" t="str">
        <f>CONCATENATE("")</f>
        <v/>
      </c>
      <c r="L6" s="6" t="str">
        <f>CONCATENATE("16 16.1 2a")</f>
        <v>16 16.1 2a</v>
      </c>
      <c r="M6" s="6" t="str">
        <f>CONCATENATE("01222710434")</f>
        <v>01222710434</v>
      </c>
      <c r="N6" s="6" t="s">
        <v>48</v>
      </c>
      <c r="O6" s="6" t="s">
        <v>49</v>
      </c>
      <c r="P6" s="7">
        <v>43270</v>
      </c>
      <c r="Q6" s="6" t="s">
        <v>30</v>
      </c>
      <c r="R6" s="6" t="s">
        <v>34</v>
      </c>
      <c r="S6" s="6" t="s">
        <v>32</v>
      </c>
      <c r="T6" s="8">
        <v>23304.1</v>
      </c>
      <c r="U6" s="8">
        <v>10048.73</v>
      </c>
      <c r="V6" s="8">
        <v>9279.69</v>
      </c>
      <c r="W6" s="6">
        <v>0</v>
      </c>
      <c r="X6" s="8">
        <v>3975.68</v>
      </c>
    </row>
    <row r="7" spans="1:24" ht="24.75" x14ac:dyDescent="0.25">
      <c r="A7" s="6" t="s">
        <v>25</v>
      </c>
      <c r="B7" s="6" t="s">
        <v>26</v>
      </c>
      <c r="C7" s="6" t="s">
        <v>39</v>
      </c>
      <c r="D7" s="6" t="s">
        <v>47</v>
      </c>
      <c r="E7" s="6" t="s">
        <v>33</v>
      </c>
      <c r="F7" s="6" t="s">
        <v>33</v>
      </c>
      <c r="G7" s="6">
        <v>2017</v>
      </c>
      <c r="H7" s="6" t="str">
        <f>CONCATENATE("84270041779")</f>
        <v>84270041779</v>
      </c>
      <c r="I7" s="6" t="s">
        <v>28</v>
      </c>
      <c r="J7" s="6" t="s">
        <v>29</v>
      </c>
      <c r="K7" s="6" t="str">
        <f>CONCATENATE("")</f>
        <v/>
      </c>
      <c r="L7" s="6" t="str">
        <f>CONCATENATE("4 4.1 2a")</f>
        <v>4 4.1 2a</v>
      </c>
      <c r="M7" s="6" t="str">
        <f>CONCATENATE("01913730436")</f>
        <v>01913730436</v>
      </c>
      <c r="N7" s="6" t="s">
        <v>50</v>
      </c>
      <c r="O7" s="6" t="s">
        <v>51</v>
      </c>
      <c r="P7" s="7">
        <v>43262</v>
      </c>
      <c r="Q7" s="6" t="s">
        <v>30</v>
      </c>
      <c r="R7" s="6" t="s">
        <v>36</v>
      </c>
      <c r="S7" s="6" t="s">
        <v>32</v>
      </c>
      <c r="T7" s="8">
        <v>161383</v>
      </c>
      <c r="U7" s="8">
        <v>69588.350000000006</v>
      </c>
      <c r="V7" s="8">
        <v>64262.71</v>
      </c>
      <c r="W7" s="6">
        <v>0</v>
      </c>
      <c r="X7" s="8">
        <v>27531.94</v>
      </c>
    </row>
    <row r="8" spans="1:24" ht="24.75" x14ac:dyDescent="0.25">
      <c r="A8" s="6" t="s">
        <v>25</v>
      </c>
      <c r="B8" s="6" t="s">
        <v>26</v>
      </c>
      <c r="C8" s="6" t="s">
        <v>39</v>
      </c>
      <c r="D8" s="6" t="s">
        <v>40</v>
      </c>
      <c r="E8" s="6" t="s">
        <v>33</v>
      </c>
      <c r="F8" s="6" t="s">
        <v>33</v>
      </c>
      <c r="G8" s="6">
        <v>2017</v>
      </c>
      <c r="H8" s="6" t="str">
        <f>CONCATENATE("74275301526")</f>
        <v>74275301526</v>
      </c>
      <c r="I8" s="6" t="s">
        <v>28</v>
      </c>
      <c r="J8" s="6" t="s">
        <v>29</v>
      </c>
      <c r="K8" s="6" t="str">
        <f>CONCATENATE("")</f>
        <v/>
      </c>
      <c r="L8" s="6" t="str">
        <f>CONCATENATE("4 4.1 2a")</f>
        <v>4 4.1 2a</v>
      </c>
      <c r="M8" s="6" t="str">
        <f>CONCATENATE("02132960440")</f>
        <v>02132960440</v>
      </c>
      <c r="N8" s="6" t="s">
        <v>52</v>
      </c>
      <c r="O8" s="6" t="s">
        <v>53</v>
      </c>
      <c r="P8" s="7">
        <v>43262</v>
      </c>
      <c r="Q8" s="6" t="s">
        <v>30</v>
      </c>
      <c r="R8" s="6" t="s">
        <v>36</v>
      </c>
      <c r="S8" s="6" t="s">
        <v>32</v>
      </c>
      <c r="T8" s="8">
        <v>17850.12</v>
      </c>
      <c r="U8" s="8">
        <v>7696.97</v>
      </c>
      <c r="V8" s="8">
        <v>7107.92</v>
      </c>
      <c r="W8" s="6">
        <v>0</v>
      </c>
      <c r="X8" s="8">
        <v>3045.23</v>
      </c>
    </row>
    <row r="9" spans="1:24" ht="24.75" x14ac:dyDescent="0.25">
      <c r="A9" s="6" t="s">
        <v>25</v>
      </c>
      <c r="B9" s="6" t="s">
        <v>26</v>
      </c>
      <c r="C9" s="6" t="s">
        <v>39</v>
      </c>
      <c r="D9" s="6" t="s">
        <v>54</v>
      </c>
      <c r="E9" s="6" t="s">
        <v>27</v>
      </c>
      <c r="F9" s="6" t="s">
        <v>55</v>
      </c>
      <c r="G9" s="6">
        <v>2017</v>
      </c>
      <c r="H9" s="6" t="str">
        <f>CONCATENATE("74275301021")</f>
        <v>74275301021</v>
      </c>
      <c r="I9" s="6" t="s">
        <v>28</v>
      </c>
      <c r="J9" s="6" t="s">
        <v>29</v>
      </c>
      <c r="K9" s="6" t="str">
        <f>CONCATENATE("")</f>
        <v/>
      </c>
      <c r="L9" s="6" t="str">
        <f>CONCATENATE("4 4.1 2a")</f>
        <v>4 4.1 2a</v>
      </c>
      <c r="M9" s="6" t="str">
        <f>CONCATENATE("MRTMRC79P64L500K")</f>
        <v>MRTMRC79P64L500K</v>
      </c>
      <c r="N9" s="6" t="s">
        <v>56</v>
      </c>
      <c r="O9" s="6" t="s">
        <v>53</v>
      </c>
      <c r="P9" s="7">
        <v>43262</v>
      </c>
      <c r="Q9" s="6" t="s">
        <v>30</v>
      </c>
      <c r="R9" s="6" t="s">
        <v>36</v>
      </c>
      <c r="S9" s="6" t="s">
        <v>32</v>
      </c>
      <c r="T9" s="8">
        <v>40813.82</v>
      </c>
      <c r="U9" s="8">
        <v>17598.919999999998</v>
      </c>
      <c r="V9" s="8">
        <v>16252.06</v>
      </c>
      <c r="W9" s="6">
        <v>0</v>
      </c>
      <c r="X9" s="8">
        <v>6962.84</v>
      </c>
    </row>
  </sheetData>
  <mergeCells count="2">
    <mergeCell ref="A1:X1"/>
    <mergeCell ref="A2:X2"/>
  </mergeCells>
  <pageMargins left="0.75" right="0.75" top="1" bottom="1" header="0.5" footer="0.5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2018-06-26T13:45:56Z</dcterms:created>
  <dcterms:modified xsi:type="dcterms:W3CDTF">2018-06-26T13:46:28Z</dcterms:modified>
</cp:coreProperties>
</file>