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Dettaglio_Domande_Pagabili_AGEA" sheetId="1" r:id="rId1"/>
  </sheets>
  <calcPr calcId="145621"/>
</workbook>
</file>

<file path=xl/calcChain.xml><?xml version="1.0" encoding="utf-8"?>
<calcChain xmlns="http://schemas.openxmlformats.org/spreadsheetml/2006/main">
  <c r="M10" i="1" l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<sst xmlns="http://schemas.openxmlformats.org/spreadsheetml/2006/main" count="116" uniqueCount="49">
  <si>
    <t>Dettaglio Domande Pagabili Decreto 127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</si>
  <si>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</si>
  <si>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</si>
  <si>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</si>
  <si>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</si>
  <si>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</si>
  <si>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</si>
  <si>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</si>
  <si>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</si>
  <si>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</si>
  <si>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</si>
  <si>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</si>
  <si>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</si>
  <si>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</si>
  <si>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</si>
  <si>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</si>
  <si>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</si>
  <si>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</si>
  <si>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</si>
  <si>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</si>
  <si>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</si>
  <si>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</si>
  <si>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</si>
  <si>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</si>
  <si>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</si>
  <si>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</si>
  <si>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</si>
  <si>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NO</t>
  </si>
  <si>
    <t>In Liquidazione</t>
  </si>
  <si>
    <t>SAL</t>
  </si>
  <si>
    <t>Co-Finanziato</t>
  </si>
  <si>
    <t>Saldo</t>
  </si>
  <si>
    <t>IN PROPRIO</t>
  </si>
  <si>
    <t>MARCHE</t>
  </si>
  <si>
    <t>SERV. DEC. AGRICOLTURA E ALIMENTAZIONE - PESARO</t>
  </si>
  <si>
    <t>Nuova Programmazione</t>
  </si>
  <si>
    <t>SOCIETA' AGRICOLA "LE GENGHE DI NONNO ANGELO" S.S.</t>
  </si>
  <si>
    <t>AGEA.ASR.2017.1213794</t>
  </si>
  <si>
    <t>ROSSETTI MATTIA</t>
  </si>
  <si>
    <t>AGEA.ASR.2017.1214641</t>
  </si>
  <si>
    <t>SERV. DEC. AGRICOLTURA E ALIMENTAZIONE - ANCONA</t>
  </si>
  <si>
    <t>PARIS CHRISTIAN</t>
  </si>
  <si>
    <t>COLLI ESINI SAN VICINO SRL</t>
  </si>
  <si>
    <t>AGEA.ASR.2017.1282929</t>
  </si>
  <si>
    <t>Anticipo</t>
  </si>
  <si>
    <t>FLAMINIA CESANO S.R.L.</t>
  </si>
  <si>
    <t>MONTEFELTRO SVILUPPO SOC. CONS. A R.L.</t>
  </si>
  <si>
    <t>AGENZIA SERVIZI SETTORE AGROALIMENTARE MARCHE (ASSAM)</t>
  </si>
  <si>
    <t>AGEA.ASR.2017.1303501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</si>
</sst>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X10"/>
  <sheetViews>
    <sheetView showGridLines="0" tabSelected="1" workbookViewId="0">
      <selection activeCell="E16" sqref="E16"/>
    </sheetView>
  </sheetViews>
  <sheetFormatPr defaultRowHeight="15" x14ac:dyDescent="0.25"/>
  <cols>
    <col min="1" max="1" width="15.5703125" style="4" bestFit="1" customWidth="1"/>
    <col min="2" max="2" width="14.85546875" style="4" bestFit="1" customWidth="1"/>
    <col min="3" max="3" width="9.42578125" style="4" bestFit="1" customWidth="1"/>
    <col min="4" max="4" width="36.5703125" style="4" bestFit="1" customWidth="1"/>
    <col min="5" max="5" width="32.42578125" style="4" bestFit="1" customWidth="1"/>
    <col min="6" max="6" width="31.7109375" style="4" bestFit="1" customWidth="1"/>
    <col min="7" max="7" width="8.42578125" style="4" bestFit="1" customWidth="1"/>
    <col min="8" max="8" width="12.7109375" style="4" bestFit="1" customWidth="1"/>
    <col min="9" max="9" width="21.140625" style="4" bestFit="1" customWidth="1"/>
    <col min="10" max="10" width="20.140625" style="4" bestFit="1" customWidth="1"/>
    <col min="11" max="12" width="17" style="4" bestFit="1" customWidth="1"/>
    <col min="13" max="13" width="18.85546875" style="4" customWidth="1"/>
    <col min="14" max="14" width="36.5703125" style="4" bestFit="1" customWidth="1"/>
    <col min="15" max="15" width="18.85546875" style="4" bestFit="1" customWidth="1"/>
    <col min="16" max="16" width="23" style="4" bestFit="1" customWidth="1"/>
    <col min="17" max="17" width="16.28515625" style="4" bestFit="1" customWidth="1"/>
    <col min="18" max="18" width="17.85546875" style="4" bestFit="1" customWidth="1"/>
    <col min="19" max="19" width="20.28515625" style="4" bestFit="1" customWidth="1"/>
    <col min="20" max="20" width="18.42578125" style="4" bestFit="1" customWidth="1"/>
    <col min="21" max="21" width="24.5703125" style="4" bestFit="1" customWidth="1"/>
    <col min="22" max="23" width="27.140625" style="4" bestFit="1" customWidth="1"/>
    <col min="24" max="24" width="33.85546875" style="4" bestFit="1" customWidth="1"/>
    <col min="25" max="16384" width="9.140625" style="4"/>
  </cols>
  <sheetData>
    <row r="1" spans="1:2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</row>
    <row r="2" spans="1:2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</row>
    <row r="3" spans="1:24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</row>
    <row r="4" spans="1:24" ht="24.75" x14ac:dyDescent="0.25">
      <c r="A4" s="6" t="s">
        <v>25</v>
      </c>
      <c r="B4" s="6" t="s">
        <v>26</v>
      </c>
      <c r="C4" s="6" t="s">
        <v>33</v>
      </c>
      <c r="D4" s="6" t="s">
        <v>34</v>
      </c>
      <c r="E4" s="6" t="s">
        <v>32</v>
      </c>
      <c r="F4" s="6" t="s">
        <v>32</v>
      </c>
      <c r="G4" s="6">
        <v>2017</v>
      </c>
      <c r="H4" s="6" t="str">
        <f>CONCATENATE("74270021079")</f>
        <v>74270021079</v>
      </c>
      <c r="I4" s="6" t="s">
        <v>27</v>
      </c>
      <c r="J4" s="6" t="s">
        <v>35</v>
      </c>
      <c r="K4" s="6" t="str">
        <f>CONCATENATE("")</f>
        <v/>
      </c>
      <c r="L4" s="6" t="str">
        <f>CONCATENATE("6 6.1 2b")</f>
        <v>6 6.1 2b</v>
      </c>
      <c r="M4" s="6" t="str">
        <f>CONCATENATE("02573370414")</f>
        <v>02573370414</v>
      </c>
      <c r="N4" s="6" t="s">
        <v>36</v>
      </c>
      <c r="O4" s="6" t="s">
        <v>37</v>
      </c>
      <c r="P4" s="7">
        <v>43087</v>
      </c>
      <c r="Q4" s="6" t="s">
        <v>28</v>
      </c>
      <c r="R4" s="6" t="s">
        <v>29</v>
      </c>
      <c r="S4" s="6" t="s">
        <v>30</v>
      </c>
      <c r="T4" s="8">
        <v>49000</v>
      </c>
      <c r="U4" s="8">
        <v>21128.799999999999</v>
      </c>
      <c r="V4" s="8">
        <v>19511.8</v>
      </c>
      <c r="W4" s="6">
        <v>0</v>
      </c>
      <c r="X4" s="8">
        <v>8359.4</v>
      </c>
    </row>
    <row r="5" spans="1:24" ht="24.75" x14ac:dyDescent="0.25">
      <c r="A5" s="6" t="s">
        <v>25</v>
      </c>
      <c r="B5" s="6" t="s">
        <v>26</v>
      </c>
      <c r="C5" s="6" t="s">
        <v>33</v>
      </c>
      <c r="D5" s="6" t="s">
        <v>34</v>
      </c>
      <c r="E5" s="6" t="s">
        <v>32</v>
      </c>
      <c r="F5" s="6" t="s">
        <v>32</v>
      </c>
      <c r="G5" s="6">
        <v>2017</v>
      </c>
      <c r="H5" s="6" t="str">
        <f>CONCATENATE("74270021475")</f>
        <v>74270021475</v>
      </c>
      <c r="I5" s="6" t="s">
        <v>27</v>
      </c>
      <c r="J5" s="6" t="s">
        <v>35</v>
      </c>
      <c r="K5" s="6" t="str">
        <f>CONCATENATE("")</f>
        <v/>
      </c>
      <c r="L5" s="6" t="str">
        <f>CONCATENATE("4 4.1 2a")</f>
        <v>4 4.1 2a</v>
      </c>
      <c r="M5" s="6" t="str">
        <f>CONCATENATE("RSSMTT93C30L500L")</f>
        <v>RSSMTT93C30L500L</v>
      </c>
      <c r="N5" s="6" t="s">
        <v>38</v>
      </c>
      <c r="O5" s="6" t="s">
        <v>39</v>
      </c>
      <c r="P5" s="7">
        <v>43087</v>
      </c>
      <c r="Q5" s="6" t="s">
        <v>28</v>
      </c>
      <c r="R5" s="6" t="s">
        <v>31</v>
      </c>
      <c r="S5" s="6" t="s">
        <v>30</v>
      </c>
      <c r="T5" s="8">
        <v>4590</v>
      </c>
      <c r="U5" s="8">
        <v>1979.21</v>
      </c>
      <c r="V5" s="8">
        <v>1827.74</v>
      </c>
      <c r="W5" s="6">
        <v>0</v>
      </c>
      <c r="X5" s="6">
        <v>783.05</v>
      </c>
    </row>
    <row r="6" spans="1:24" ht="24.75" x14ac:dyDescent="0.25">
      <c r="A6" s="6" t="s">
        <v>25</v>
      </c>
      <c r="B6" s="6" t="s">
        <v>26</v>
      </c>
      <c r="C6" s="6" t="s">
        <v>33</v>
      </c>
      <c r="D6" s="6" t="s">
        <v>40</v>
      </c>
      <c r="E6" s="6" t="s">
        <v>32</v>
      </c>
      <c r="F6" s="6" t="s">
        <v>32</v>
      </c>
      <c r="G6" s="6">
        <v>2017</v>
      </c>
      <c r="H6" s="6" t="str">
        <f>CONCATENATE("74270021053")</f>
        <v>74270021053</v>
      </c>
      <c r="I6" s="6" t="s">
        <v>27</v>
      </c>
      <c r="J6" s="6" t="s">
        <v>35</v>
      </c>
      <c r="K6" s="6" t="str">
        <f>CONCATENATE("")</f>
        <v/>
      </c>
      <c r="L6" s="6" t="str">
        <f>CONCATENATE("6 6.1 2b")</f>
        <v>6 6.1 2b</v>
      </c>
      <c r="M6" s="6" t="str">
        <f>CONCATENATE("PRSCRS92T30D451O")</f>
        <v>PRSCRS92T30D451O</v>
      </c>
      <c r="N6" s="6" t="s">
        <v>41</v>
      </c>
      <c r="O6" s="6" t="s">
        <v>37</v>
      </c>
      <c r="P6" s="7">
        <v>43087</v>
      </c>
      <c r="Q6" s="6" t="s">
        <v>28</v>
      </c>
      <c r="R6" s="6" t="s">
        <v>29</v>
      </c>
      <c r="S6" s="6" t="s">
        <v>30</v>
      </c>
      <c r="T6" s="8">
        <v>49000</v>
      </c>
      <c r="U6" s="8">
        <v>21128.799999999999</v>
      </c>
      <c r="V6" s="8">
        <v>19511.8</v>
      </c>
      <c r="W6" s="6">
        <v>0</v>
      </c>
      <c r="X6" s="8">
        <v>8359.4</v>
      </c>
    </row>
    <row r="7" spans="1:24" ht="24.75" x14ac:dyDescent="0.25">
      <c r="A7" s="6" t="s">
        <v>25</v>
      </c>
      <c r="B7" s="6" t="s">
        <v>26</v>
      </c>
      <c r="C7" s="6" t="s">
        <v>33</v>
      </c>
      <c r="D7" s="6" t="s">
        <v>40</v>
      </c>
      <c r="E7" s="6" t="s">
        <v>32</v>
      </c>
      <c r="F7" s="6" t="s">
        <v>32</v>
      </c>
      <c r="G7" s="6">
        <v>2017</v>
      </c>
      <c r="H7" s="6" t="str">
        <f>CONCATENATE("74270025104")</f>
        <v>74270025104</v>
      </c>
      <c r="I7" s="6" t="s">
        <v>27</v>
      </c>
      <c r="J7" s="6" t="s">
        <v>35</v>
      </c>
      <c r="K7" s="6" t="str">
        <f>CONCATENATE("")</f>
        <v/>
      </c>
      <c r="L7" s="6" t="str">
        <f>CONCATENATE("19 19.4 6b")</f>
        <v>19 19.4 6b</v>
      </c>
      <c r="M7" s="6" t="str">
        <f>CONCATENATE("01119560439")</f>
        <v>01119560439</v>
      </c>
      <c r="N7" s="6" t="s">
        <v>42</v>
      </c>
      <c r="O7" s="6" t="s">
        <v>43</v>
      </c>
      <c r="P7" s="7">
        <v>43088</v>
      </c>
      <c r="Q7" s="6" t="s">
        <v>28</v>
      </c>
      <c r="R7" s="6" t="s">
        <v>44</v>
      </c>
      <c r="S7" s="6" t="s">
        <v>30</v>
      </c>
      <c r="T7" s="8">
        <v>400000</v>
      </c>
      <c r="U7" s="8">
        <v>172480</v>
      </c>
      <c r="V7" s="8">
        <v>159280</v>
      </c>
      <c r="W7" s="6">
        <v>0</v>
      </c>
      <c r="X7" s="8">
        <v>68240</v>
      </c>
    </row>
    <row r="8" spans="1:24" ht="24.75" x14ac:dyDescent="0.25">
      <c r="A8" s="6" t="s">
        <v>25</v>
      </c>
      <c r="B8" s="6" t="s">
        <v>26</v>
      </c>
      <c r="C8" s="6" t="s">
        <v>33</v>
      </c>
      <c r="D8" s="6" t="s">
        <v>40</v>
      </c>
      <c r="E8" s="6" t="s">
        <v>32</v>
      </c>
      <c r="F8" s="6" t="s">
        <v>32</v>
      </c>
      <c r="G8" s="6">
        <v>2017</v>
      </c>
      <c r="H8" s="6" t="str">
        <f>CONCATENATE("74270026359")</f>
        <v>74270026359</v>
      </c>
      <c r="I8" s="6" t="s">
        <v>27</v>
      </c>
      <c r="J8" s="6" t="s">
        <v>35</v>
      </c>
      <c r="K8" s="6" t="str">
        <f>CONCATENATE("")</f>
        <v/>
      </c>
      <c r="L8" s="6" t="str">
        <f>CONCATENATE("19 19.4 6b")</f>
        <v>19 19.4 6b</v>
      </c>
      <c r="M8" s="6" t="str">
        <f>CONCATENATE("01377760416")</f>
        <v>01377760416</v>
      </c>
      <c r="N8" s="6" t="s">
        <v>45</v>
      </c>
      <c r="O8" s="6" t="s">
        <v>43</v>
      </c>
      <c r="P8" s="7">
        <v>43088</v>
      </c>
      <c r="Q8" s="6" t="s">
        <v>28</v>
      </c>
      <c r="R8" s="6" t="s">
        <v>44</v>
      </c>
      <c r="S8" s="6" t="s">
        <v>30</v>
      </c>
      <c r="T8" s="8">
        <v>300000</v>
      </c>
      <c r="U8" s="8">
        <v>129360</v>
      </c>
      <c r="V8" s="8">
        <v>119460</v>
      </c>
      <c r="W8" s="6">
        <v>0</v>
      </c>
      <c r="X8" s="8">
        <v>51180</v>
      </c>
    </row>
    <row r="9" spans="1:24" ht="24.75" x14ac:dyDescent="0.25">
      <c r="A9" s="6" t="s">
        <v>25</v>
      </c>
      <c r="B9" s="6" t="s">
        <v>26</v>
      </c>
      <c r="C9" s="6" t="s">
        <v>33</v>
      </c>
      <c r="D9" s="6" t="s">
        <v>40</v>
      </c>
      <c r="E9" s="6" t="s">
        <v>32</v>
      </c>
      <c r="F9" s="6" t="s">
        <v>32</v>
      </c>
      <c r="G9" s="6">
        <v>2017</v>
      </c>
      <c r="H9" s="6" t="str">
        <f>CONCATENATE("74270026375")</f>
        <v>74270026375</v>
      </c>
      <c r="I9" s="6" t="s">
        <v>27</v>
      </c>
      <c r="J9" s="6" t="s">
        <v>35</v>
      </c>
      <c r="K9" s="6" t="str">
        <f>CONCATENATE("")</f>
        <v/>
      </c>
      <c r="L9" s="6" t="str">
        <f>CONCATENATE("19 19.4 6b")</f>
        <v>19 19.4 6b</v>
      </c>
      <c r="M9" s="6" t="str">
        <f>CONCATENATE("01377860414")</f>
        <v>01377860414</v>
      </c>
      <c r="N9" s="6" t="s">
        <v>46</v>
      </c>
      <c r="O9" s="6" t="s">
        <v>43</v>
      </c>
      <c r="P9" s="7">
        <v>43088</v>
      </c>
      <c r="Q9" s="6" t="s">
        <v>28</v>
      </c>
      <c r="R9" s="6" t="s">
        <v>44</v>
      </c>
      <c r="S9" s="6" t="s">
        <v>30</v>
      </c>
      <c r="T9" s="8">
        <v>300000</v>
      </c>
      <c r="U9" s="8">
        <v>129360</v>
      </c>
      <c r="V9" s="8">
        <v>119460</v>
      </c>
      <c r="W9" s="6">
        <v>0</v>
      </c>
      <c r="X9" s="8">
        <v>51180</v>
      </c>
    </row>
    <row r="10" spans="1:24" ht="24.75" x14ac:dyDescent="0.25">
      <c r="A10" s="6" t="s">
        <v>25</v>
      </c>
      <c r="B10" s="6" t="s">
        <v>26</v>
      </c>
      <c r="C10" s="6" t="s">
        <v>33</v>
      </c>
      <c r="D10" s="6" t="s">
        <v>40</v>
      </c>
      <c r="E10" s="6" t="s">
        <v>32</v>
      </c>
      <c r="F10" s="6" t="s">
        <v>32</v>
      </c>
      <c r="G10" s="6">
        <v>2017</v>
      </c>
      <c r="H10" s="6" t="str">
        <f>CONCATENATE("74270027050")</f>
        <v>74270027050</v>
      </c>
      <c r="I10" s="6" t="s">
        <v>27</v>
      </c>
      <c r="J10" s="6" t="s">
        <v>35</v>
      </c>
      <c r="K10" s="6" t="str">
        <f>CONCATENATE("")</f>
        <v/>
      </c>
      <c r="L10" s="6" t="str">
        <f>CONCATENATE("20 20.1 ")</f>
        <v xml:space="preserve">20 20.1 </v>
      </c>
      <c r="M10" s="6" t="str">
        <f>CONCATENATE("01491360424")</f>
        <v>01491360424</v>
      </c>
      <c r="N10" s="6" t="s">
        <v>47</v>
      </c>
      <c r="O10" s="6" t="s">
        <v>48</v>
      </c>
      <c r="P10" s="7">
        <v>43089</v>
      </c>
      <c r="Q10" s="6" t="s">
        <v>28</v>
      </c>
      <c r="R10" s="6" t="s">
        <v>31</v>
      </c>
      <c r="S10" s="6" t="s">
        <v>30</v>
      </c>
      <c r="T10" s="8">
        <v>186950.96</v>
      </c>
      <c r="U10" s="8">
        <v>80613.25</v>
      </c>
      <c r="V10" s="8">
        <v>74443.87</v>
      </c>
      <c r="W10" s="6">
        <v>0</v>
      </c>
      <c r="X10" s="8">
        <v>31893.84</v>
      </c>
    </row>
  </sheetData>
  <mergeCells count="2">
    <mergeCell ref="A1:X1"/>
    <mergeCell ref="A2:X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2017-12-27T12:59:54Z</dcterms:created>
  <dcterms:modified xsi:type="dcterms:W3CDTF">2017-12-27T13:00:36Z</dcterms:modified>
</cp:coreProperties>
</file>