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Dettaglio_Domande_Pagabili_AGEA" sheetId="1" r:id="rId1"/>
  </sheets>
  <calcPr calcId="145621"/>
</workbook>
</file>

<file path=xl/calcChain.xml><?xml version="1.0" encoding="utf-8"?>
<calcChain xmlns="http://schemas.openxmlformats.org/spreadsheetml/2006/main">
  <c r="M9" i="1" l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<sst xmlns="http://schemas.openxmlformats.org/spreadsheetml/2006/main" count="103" uniqueCount="53">
  <si>
    <t>Dettaglio Domande Pagabili Decreto 124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</si>
  <si>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</si>
  <si>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</si>
  <si>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</si>
  <si>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</si>
  <si>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</si>
  <si>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</si>
  <si>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</si>
  <si>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</si>
  <si>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</si>
  <si>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</si>
  <si>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</si>
  <si>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</si>
  <si>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</si>
  <si>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</si>
  <si>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</si>
  <si>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</si>
  <si>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</si>
  <si>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</si>
  <si>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</si>
  <si>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</si>
  <si>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</si>
  <si>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</si>
  <si>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</si>
  <si>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</si>
  <si>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</si>
  <si>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</si>
  <si>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</si>
  <si>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NO</t>
  </si>
  <si>
    <t>Trascinamenti</t>
  </si>
  <si>
    <t>In Liquidazione</t>
  </si>
  <si>
    <t>Saldo</t>
  </si>
  <si>
    <t>Co-Finanziato</t>
  </si>
  <si>
    <t>IN PROPRIO</t>
  </si>
  <si>
    <t>Misure Strutturali</t>
  </si>
  <si>
    <t>Nuova Programmazione</t>
  </si>
  <si>
    <t>MARCHE</t>
  </si>
  <si>
    <t>SERV. DEC. AGRICOLTURA E ALIM. -ASCOLI PICENO</t>
  </si>
  <si>
    <t>ALLEVI MARIA LETIZIA</t>
  </si>
  <si>
    <t>AGEA.ASR.2017.1013712</t>
  </si>
  <si>
    <t>Anticipo</t>
  </si>
  <si>
    <t>SERV. DEC. AGRICOLTURA E ALIMENTAZIONE - PESARO</t>
  </si>
  <si>
    <t>CAA Coldiretti - PESARO E URBINO - 008</t>
  </si>
  <si>
    <t>SCALBI VITTORIO</t>
  </si>
  <si>
    <t>AGEA.ASR.2017.1049863</t>
  </si>
  <si>
    <t>AZIENDA AGRICOLA AMBRUOSI &amp; VISCARDI SOCIETA' AGRICOLA</t>
  </si>
  <si>
    <t>BASTIANELLI FRANCESCO</t>
  </si>
  <si>
    <t>CAA LiberiAgricoltori srl già CAA AGCI srl</t>
  </si>
  <si>
    <t>CAA LiberiAgricoltori - PESARO E URBINO - 002</t>
  </si>
  <si>
    <t>FOGLIETTA FAUSTO</t>
  </si>
  <si>
    <t>AGEA.ASR.2017.1028758</t>
  </si>
  <si>
    <t>SERV. DEC. AGRICOLTURA E ALIMENTAZIONE - ANCONA</t>
  </si>
  <si>
    <t>MANCINI VILBERTO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</si>
</sst>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showGridLines="0" tabSelected="1" workbookViewId="0">
      <selection activeCell="D16" sqref="D16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9.42578125" style="4" bestFit="1" customWidth="1"/>
    <col min="4" max="4" width="36.5703125" style="4" bestFit="1" customWidth="1"/>
    <col min="5" max="5" width="32.42578125" style="4" bestFit="1" customWidth="1"/>
    <col min="6" max="6" width="36.4257812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9.7109375" style="4" customWidth="1"/>
    <col min="14" max="14" width="36.5703125" style="4" bestFit="1" customWidth="1"/>
    <col min="15" max="15" width="18.8554687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.75" x14ac:dyDescent="0.25">
      <c r="A4" s="6" t="s">
        <v>25</v>
      </c>
      <c r="B4" s="6" t="s">
        <v>34</v>
      </c>
      <c r="C4" s="6" t="s">
        <v>36</v>
      </c>
      <c r="D4" s="6" t="s">
        <v>37</v>
      </c>
      <c r="E4" s="6" t="s">
        <v>33</v>
      </c>
      <c r="F4" s="6" t="s">
        <v>33</v>
      </c>
      <c r="G4" s="6">
        <v>2017</v>
      </c>
      <c r="H4" s="6" t="str">
        <f>CONCATENATE("74270011047")</f>
        <v>74270011047</v>
      </c>
      <c r="I4" s="6" t="s">
        <v>28</v>
      </c>
      <c r="J4" s="6" t="s">
        <v>35</v>
      </c>
      <c r="K4" s="6" t="str">
        <f>CONCATENATE("")</f>
        <v/>
      </c>
      <c r="L4" s="6" t="str">
        <f>CONCATENATE("4 4.1 2a")</f>
        <v>4 4.1 2a</v>
      </c>
      <c r="M4" s="6" t="str">
        <f>CONCATENATE("LLVMLT70L47H769X")</f>
        <v>LLVMLT70L47H769X</v>
      </c>
      <c r="N4" s="6" t="s">
        <v>38</v>
      </c>
      <c r="O4" s="6" t="s">
        <v>39</v>
      </c>
      <c r="P4" s="7">
        <v>43019</v>
      </c>
      <c r="Q4" s="6" t="s">
        <v>30</v>
      </c>
      <c r="R4" s="6" t="s">
        <v>40</v>
      </c>
      <c r="S4" s="6" t="s">
        <v>32</v>
      </c>
      <c r="T4" s="8">
        <v>35071.31</v>
      </c>
      <c r="U4" s="8">
        <v>15122.75</v>
      </c>
      <c r="V4" s="8">
        <v>13965.4</v>
      </c>
      <c r="W4" s="6">
        <v>0</v>
      </c>
      <c r="X4" s="6">
        <v>5983.16</v>
      </c>
    </row>
    <row r="5" spans="1:24" ht="24.75" x14ac:dyDescent="0.25">
      <c r="A5" s="6" t="s">
        <v>25</v>
      </c>
      <c r="B5" s="6" t="s">
        <v>26</v>
      </c>
      <c r="C5" s="6" t="s">
        <v>36</v>
      </c>
      <c r="D5" s="6" t="s">
        <v>41</v>
      </c>
      <c r="E5" s="6" t="s">
        <v>27</v>
      </c>
      <c r="F5" s="6" t="s">
        <v>42</v>
      </c>
      <c r="G5" s="6">
        <v>2015</v>
      </c>
      <c r="H5" s="6" t="str">
        <f>CONCATENATE("54735066406")</f>
        <v>54735066406</v>
      </c>
      <c r="I5" s="6" t="s">
        <v>28</v>
      </c>
      <c r="J5" s="6" t="s">
        <v>29</v>
      </c>
      <c r="K5" s="6" t="str">
        <f>CONCATENATE("221")</f>
        <v>221</v>
      </c>
      <c r="L5" s="6" t="str">
        <f>CONCATENATE("8 8.1 5e")</f>
        <v>8 8.1 5e</v>
      </c>
      <c r="M5" s="6" t="str">
        <f>CONCATENATE("SCLVTR47E22L500X")</f>
        <v>SCLVTR47E22L500X</v>
      </c>
      <c r="N5" s="6" t="s">
        <v>43</v>
      </c>
      <c r="O5" s="6" t="s">
        <v>44</v>
      </c>
      <c r="P5" s="7">
        <v>43031</v>
      </c>
      <c r="Q5" s="6" t="s">
        <v>30</v>
      </c>
      <c r="R5" s="6" t="s">
        <v>31</v>
      </c>
      <c r="S5" s="6" t="s">
        <v>32</v>
      </c>
      <c r="T5" s="6">
        <v>448</v>
      </c>
      <c r="U5" s="6">
        <v>193.18</v>
      </c>
      <c r="V5" s="6">
        <v>178.39</v>
      </c>
      <c r="W5" s="6">
        <v>0</v>
      </c>
      <c r="X5" s="6">
        <v>76.430000000000007</v>
      </c>
    </row>
    <row r="6" spans="1:24" ht="24.75" x14ac:dyDescent="0.25">
      <c r="A6" s="6" t="s">
        <v>25</v>
      </c>
      <c r="B6" s="6" t="s">
        <v>34</v>
      </c>
      <c r="C6" s="6" t="s">
        <v>36</v>
      </c>
      <c r="D6" s="6" t="s">
        <v>37</v>
      </c>
      <c r="E6" s="6" t="s">
        <v>33</v>
      </c>
      <c r="F6" s="6" t="s">
        <v>33</v>
      </c>
      <c r="G6" s="6">
        <v>2017</v>
      </c>
      <c r="H6" s="6" t="str">
        <f>CONCATENATE("74270010379")</f>
        <v>74270010379</v>
      </c>
      <c r="I6" s="6" t="s">
        <v>28</v>
      </c>
      <c r="J6" s="6" t="s">
        <v>35</v>
      </c>
      <c r="K6" s="6" t="str">
        <f>CONCATENATE("")</f>
        <v/>
      </c>
      <c r="L6" s="6" t="str">
        <f>CONCATENATE("4 4.1 2a")</f>
        <v>4 4.1 2a</v>
      </c>
      <c r="M6" s="6" t="str">
        <f>CONCATENATE("01457430443")</f>
        <v>01457430443</v>
      </c>
      <c r="N6" s="6" t="s">
        <v>45</v>
      </c>
      <c r="O6" s="6" t="s">
        <v>39</v>
      </c>
      <c r="P6" s="7">
        <v>43019</v>
      </c>
      <c r="Q6" s="6" t="s">
        <v>30</v>
      </c>
      <c r="R6" s="6" t="s">
        <v>40</v>
      </c>
      <c r="S6" s="6" t="s">
        <v>32</v>
      </c>
      <c r="T6" s="8">
        <v>250000</v>
      </c>
      <c r="U6" s="8">
        <v>107800</v>
      </c>
      <c r="V6" s="8">
        <v>99550</v>
      </c>
      <c r="W6" s="6">
        <v>0</v>
      </c>
      <c r="X6" s="6">
        <v>42650</v>
      </c>
    </row>
    <row r="7" spans="1:24" ht="24.75" x14ac:dyDescent="0.25">
      <c r="A7" s="6" t="s">
        <v>25</v>
      </c>
      <c r="B7" s="6" t="s">
        <v>34</v>
      </c>
      <c r="C7" s="6" t="s">
        <v>36</v>
      </c>
      <c r="D7" s="6" t="s">
        <v>37</v>
      </c>
      <c r="E7" s="6" t="s">
        <v>33</v>
      </c>
      <c r="F7" s="6" t="s">
        <v>33</v>
      </c>
      <c r="G7" s="6">
        <v>2017</v>
      </c>
      <c r="H7" s="6" t="str">
        <f>CONCATENATE("74270010361")</f>
        <v>74270010361</v>
      </c>
      <c r="I7" s="6" t="s">
        <v>28</v>
      </c>
      <c r="J7" s="6" t="s">
        <v>35</v>
      </c>
      <c r="K7" s="6" t="str">
        <f>CONCATENATE("")</f>
        <v/>
      </c>
      <c r="L7" s="6" t="str">
        <f>CONCATENATE("4 4.1 2a")</f>
        <v>4 4.1 2a</v>
      </c>
      <c r="M7" s="6" t="str">
        <f>CONCATENATE("BSTFNC78H21E783J")</f>
        <v>BSTFNC78H21E783J</v>
      </c>
      <c r="N7" s="6" t="s">
        <v>46</v>
      </c>
      <c r="O7" s="6" t="s">
        <v>39</v>
      </c>
      <c r="P7" s="7">
        <v>43019</v>
      </c>
      <c r="Q7" s="6" t="s">
        <v>30</v>
      </c>
      <c r="R7" s="6" t="s">
        <v>40</v>
      </c>
      <c r="S7" s="6" t="s">
        <v>32</v>
      </c>
      <c r="T7" s="8">
        <v>69465.2</v>
      </c>
      <c r="U7" s="8">
        <v>29953.39</v>
      </c>
      <c r="V7" s="8">
        <v>27661.040000000001</v>
      </c>
      <c r="W7" s="6">
        <v>0</v>
      </c>
      <c r="X7" s="6">
        <v>11850.77</v>
      </c>
    </row>
    <row r="8" spans="1:24" ht="24.75" x14ac:dyDescent="0.25">
      <c r="A8" s="6" t="s">
        <v>25</v>
      </c>
      <c r="B8" s="6" t="s">
        <v>26</v>
      </c>
      <c r="C8" s="6" t="s">
        <v>36</v>
      </c>
      <c r="D8" s="6" t="s">
        <v>41</v>
      </c>
      <c r="E8" s="6" t="s">
        <v>47</v>
      </c>
      <c r="F8" s="6" t="s">
        <v>48</v>
      </c>
      <c r="G8" s="6">
        <v>2015</v>
      </c>
      <c r="H8" s="6" t="str">
        <f>CONCATENATE("54735101336")</f>
        <v>54735101336</v>
      </c>
      <c r="I8" s="6" t="s">
        <v>28</v>
      </c>
      <c r="J8" s="6" t="s">
        <v>29</v>
      </c>
      <c r="K8" s="6" t="str">
        <f>CONCATENATE("221")</f>
        <v>221</v>
      </c>
      <c r="L8" s="6" t="str">
        <f>CONCATENATE("8 8.1 5e")</f>
        <v>8 8.1 5e</v>
      </c>
      <c r="M8" s="6" t="str">
        <f>CONCATENATE("FGLFST67P22L500M")</f>
        <v>FGLFST67P22L500M</v>
      </c>
      <c r="N8" s="6" t="s">
        <v>49</v>
      </c>
      <c r="O8" s="6" t="s">
        <v>50</v>
      </c>
      <c r="P8" s="7">
        <v>43031</v>
      </c>
      <c r="Q8" s="6" t="s">
        <v>30</v>
      </c>
      <c r="R8" s="6" t="s">
        <v>31</v>
      </c>
      <c r="S8" s="6" t="s">
        <v>32</v>
      </c>
      <c r="T8" s="8">
        <v>1675.22</v>
      </c>
      <c r="U8" s="6">
        <v>722.35</v>
      </c>
      <c r="V8" s="6">
        <v>667.07</v>
      </c>
      <c r="W8" s="6">
        <v>0</v>
      </c>
      <c r="X8" s="6">
        <v>285.8</v>
      </c>
    </row>
    <row r="9" spans="1:24" ht="24.75" x14ac:dyDescent="0.25">
      <c r="A9" s="6" t="s">
        <v>25</v>
      </c>
      <c r="B9" s="6" t="s">
        <v>34</v>
      </c>
      <c r="C9" s="6" t="s">
        <v>36</v>
      </c>
      <c r="D9" s="6" t="s">
        <v>51</v>
      </c>
      <c r="E9" s="6" t="s">
        <v>33</v>
      </c>
      <c r="F9" s="6" t="s">
        <v>33</v>
      </c>
      <c r="G9" s="6">
        <v>2017</v>
      </c>
      <c r="H9" s="6" t="str">
        <f>CONCATENATE("74270012086")</f>
        <v>74270012086</v>
      </c>
      <c r="I9" s="6" t="s">
        <v>28</v>
      </c>
      <c r="J9" s="6" t="s">
        <v>35</v>
      </c>
      <c r="K9" s="6" t="str">
        <f>CONCATENATE("")</f>
        <v/>
      </c>
      <c r="L9" s="6" t="str">
        <f>CONCATENATE("4 4.1 2a")</f>
        <v>4 4.1 2a</v>
      </c>
      <c r="M9" s="6" t="str">
        <f>CONCATENATE("MNCVBR60D02I461U")</f>
        <v>MNCVBR60D02I461U</v>
      </c>
      <c r="N9" s="6" t="s">
        <v>52</v>
      </c>
      <c r="O9" s="6" t="s">
        <v>39</v>
      </c>
      <c r="P9" s="7">
        <v>43019</v>
      </c>
      <c r="Q9" s="6" t="s">
        <v>30</v>
      </c>
      <c r="R9" s="6" t="s">
        <v>40</v>
      </c>
      <c r="S9" s="6" t="s">
        <v>32</v>
      </c>
      <c r="T9" s="8">
        <v>111569.53</v>
      </c>
      <c r="U9" s="8">
        <v>48108.78</v>
      </c>
      <c r="V9" s="8">
        <v>44426.99</v>
      </c>
      <c r="W9" s="6">
        <v>0</v>
      </c>
      <c r="X9" s="6">
        <v>19033.759999999998</v>
      </c>
    </row>
  </sheetData>
  <mergeCells count="2">
    <mergeCell ref="A1:X1"/>
    <mergeCell ref="A2:X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2017-11-20T11:09:07Z</dcterms:created>
  <dcterms:modified xsi:type="dcterms:W3CDTF">2017-11-20T11:09:38Z</dcterms:modified>
</cp:coreProperties>
</file>